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3250" windowHeight="12600"/>
  </bookViews>
  <sheets>
    <sheet name="стр.1_9" sheetId="4" r:id="rId1"/>
    <sheet name="стр.10_12" sheetId="5" r:id="rId2"/>
    <sheet name="Прил № 2" sheetId="6" r:id="rId3"/>
    <sheet name="Прил № 4" sheetId="8" r:id="rId4"/>
    <sheet name="Прил № 5" sheetId="9" r:id="rId5"/>
    <sheet name="факт 3-х лет по выпадающ" sheetId="10" state="hidden" r:id="rId6"/>
    <sheet name="выпад 2017" sheetId="11" state="hidden" r:id="rId7"/>
    <sheet name="выпад 2018" sheetId="12" state="hidden" r:id="rId8"/>
    <sheet name="выпад 2019" sheetId="13" state="hidden" r:id="rId9"/>
  </sheets>
  <externalReferences>
    <externalReference r:id="rId10"/>
    <externalReference r:id="rId11"/>
    <externalReference r:id="rId12"/>
    <externalReference r:id="rId13"/>
    <externalReference r:id="rId14"/>
    <externalReference r:id="rId1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3">'Прил № 4'!$A$1:$DA$27</definedName>
    <definedName name="_xlnm.Print_Area" localSheetId="4">'Прил № 5'!$A$1:$DK$27</definedName>
    <definedName name="_xlnm.Print_Area" localSheetId="0">стр.1_9!$A$1:$DA$68</definedName>
    <definedName name="_xlnm.Print_Area" localSheetId="1">стр.10_12!$A$1:$FU$48</definedName>
  </definedNames>
  <calcPr calcId="144525"/>
</workbook>
</file>

<file path=xl/calcChain.xml><?xml version="1.0" encoding="utf-8"?>
<calcChain xmlns="http://schemas.openxmlformats.org/spreadsheetml/2006/main">
  <c r="CS13" i="5" l="1"/>
  <c r="CS12" i="5"/>
  <c r="CJ13" i="5"/>
  <c r="CJ12" i="5"/>
  <c r="CA13" i="5"/>
  <c r="CA12" i="5"/>
  <c r="BR13" i="5"/>
  <c r="BR12" i="5"/>
  <c r="BI13" i="5"/>
  <c r="BI12" i="5"/>
  <c r="AZ13" i="5"/>
  <c r="AZ12" i="5"/>
  <c r="CS11" i="5"/>
  <c r="CJ11" i="5"/>
  <c r="CA11" i="5"/>
  <c r="BR11" i="5"/>
  <c r="BI11" i="5"/>
  <c r="AZ11" i="5"/>
  <c r="CK65" i="4"/>
  <c r="BT65" i="4"/>
  <c r="AZ65" i="4"/>
  <c r="CK57" i="4"/>
  <c r="AZ57" i="4"/>
  <c r="CK56" i="4"/>
  <c r="AZ56" i="4"/>
  <c r="CK55" i="4"/>
  <c r="AZ55" i="4"/>
  <c r="CK54" i="4"/>
  <c r="AZ54" i="4"/>
  <c r="CK52" i="4"/>
  <c r="AZ52" i="4"/>
  <c r="CK51" i="4"/>
  <c r="AZ51" i="4"/>
  <c r="CD16" i="8" l="1"/>
  <c r="CD17" i="8" s="1"/>
  <c r="CD15" i="8"/>
  <c r="CD14" i="8"/>
  <c r="BR17" i="9"/>
  <c r="AH17" i="9"/>
  <c r="BR15" i="9"/>
  <c r="AH15" i="9"/>
  <c r="BT46" i="4" l="1"/>
  <c r="AZ46" i="4"/>
  <c r="CK46" i="4" s="1"/>
  <c r="BT37" i="4"/>
  <c r="BT61" i="4"/>
  <c r="AZ61" i="4"/>
  <c r="CK59" i="4"/>
  <c r="BT59" i="4"/>
  <c r="AZ59" i="4"/>
  <c r="BT58" i="4"/>
  <c r="BT57" i="4"/>
  <c r="BT56" i="4"/>
  <c r="BT55" i="4"/>
  <c r="BT54" i="4"/>
  <c r="BT52" i="4"/>
  <c r="BT51" i="4"/>
  <c r="CK48" i="4"/>
  <c r="BT48" i="4"/>
  <c r="AZ48" i="4"/>
  <c r="BT45" i="4"/>
  <c r="AZ45" i="4"/>
  <c r="CK37" i="4"/>
  <c r="BT36" i="4"/>
  <c r="AZ36" i="4"/>
  <c r="AZ62" i="4" l="1"/>
  <c r="BT62" i="4"/>
  <c r="CK58" i="4"/>
  <c r="BT64" i="4"/>
  <c r="CK64" i="4"/>
  <c r="AZ64" i="4"/>
  <c r="CK45" i="4"/>
  <c r="AZ58" i="4" l="1"/>
  <c r="CK61" i="4"/>
  <c r="G8" i="13" l="1"/>
  <c r="H8" i="13" s="1"/>
  <c r="K8" i="13" s="1"/>
  <c r="D8" i="13"/>
  <c r="E8" i="13" s="1"/>
  <c r="G7" i="13"/>
  <c r="F7" i="13"/>
  <c r="F9" i="13" s="1"/>
  <c r="D7" i="13"/>
  <c r="C7" i="13"/>
  <c r="C9" i="13" s="1"/>
  <c r="G8" i="12"/>
  <c r="H8" i="12" s="1"/>
  <c r="D8" i="12"/>
  <c r="E8" i="12" s="1"/>
  <c r="E20" i="12" s="1"/>
  <c r="G7" i="12"/>
  <c r="F7" i="12"/>
  <c r="F9" i="12" s="1"/>
  <c r="D7" i="12"/>
  <c r="C7" i="12"/>
  <c r="C9" i="12" s="1"/>
  <c r="G9" i="13" l="1"/>
  <c r="C25" i="11"/>
  <c r="G9" i="12"/>
  <c r="H7" i="12"/>
  <c r="H9" i="12" s="1"/>
  <c r="H19" i="12" s="1"/>
  <c r="D9" i="13"/>
  <c r="E7" i="12"/>
  <c r="E19" i="12" s="1"/>
  <c r="E20" i="13"/>
  <c r="J8" i="13"/>
  <c r="H7" i="13"/>
  <c r="E7" i="13"/>
  <c r="D9" i="12"/>
  <c r="CK62" i="4" l="1"/>
  <c r="E9" i="12"/>
  <c r="H9" i="13"/>
  <c r="H19" i="13" s="1"/>
  <c r="K7" i="13"/>
  <c r="J7" i="13"/>
  <c r="E19" i="13"/>
  <c r="E9" i="13"/>
  <c r="D11" i="11" l="1"/>
  <c r="E9" i="11"/>
  <c r="E11" i="11" s="1"/>
  <c r="C9" i="11"/>
  <c r="G6" i="11"/>
  <c r="G11" i="11" s="1"/>
  <c r="F6" i="11"/>
  <c r="F11" i="11" s="1"/>
  <c r="E6" i="11"/>
  <c r="D6" i="11"/>
  <c r="C6" i="11"/>
  <c r="CK36" i="4" l="1"/>
  <c r="F9" i="11"/>
  <c r="C8" i="11"/>
  <c r="G12" i="11"/>
  <c r="G19" i="11" s="1"/>
  <c r="G9" i="11"/>
  <c r="E21" i="11"/>
  <c r="C11" i="11"/>
  <c r="D12" i="11" s="1"/>
  <c r="D19" i="11" s="1"/>
  <c r="C24" i="11"/>
  <c r="E8" i="11"/>
  <c r="G13" i="11" l="1"/>
  <c r="G20" i="11" s="1"/>
  <c r="H18" i="11" l="1"/>
  <c r="J8" i="10"/>
  <c r="H40" i="10"/>
  <c r="H39" i="10"/>
  <c r="H38" i="10"/>
  <c r="H37" i="10"/>
  <c r="H36" i="10"/>
  <c r="H35" i="10"/>
  <c r="H34" i="10"/>
  <c r="H33" i="10"/>
  <c r="H32" i="10"/>
  <c r="H31" i="10"/>
  <c r="G30" i="10"/>
  <c r="H30" i="10" s="1"/>
  <c r="B30" i="10"/>
  <c r="H29" i="10"/>
  <c r="H28" i="10"/>
  <c r="F27" i="10"/>
  <c r="E27" i="10"/>
  <c r="D27" i="10"/>
  <c r="G26" i="10"/>
  <c r="H26" i="10" s="1"/>
  <c r="B26" i="10"/>
  <c r="M25" i="10"/>
  <c r="K25" i="10"/>
  <c r="F25" i="10"/>
  <c r="H25" i="10" s="1"/>
  <c r="E25" i="10"/>
  <c r="H24" i="10"/>
  <c r="M23" i="10"/>
  <c r="K23" i="10"/>
  <c r="N17" i="10" s="1"/>
  <c r="G23" i="10"/>
  <c r="F23" i="10"/>
  <c r="E23" i="10"/>
  <c r="H22" i="10"/>
  <c r="H21" i="10"/>
  <c r="G20" i="10"/>
  <c r="F20" i="10"/>
  <c r="E20" i="10"/>
  <c r="Q19" i="10"/>
  <c r="P19" i="10"/>
  <c r="N19" i="10"/>
  <c r="G19" i="10"/>
  <c r="F19" i="10"/>
  <c r="O19" i="10" s="1"/>
  <c r="Q18" i="10"/>
  <c r="P18" i="10"/>
  <c r="N18" i="10"/>
  <c r="F18" i="10"/>
  <c r="E18" i="10"/>
  <c r="Q17" i="10"/>
  <c r="P17" i="10"/>
  <c r="O17" i="10"/>
  <c r="G17" i="10"/>
  <c r="F17" i="10"/>
  <c r="E17" i="10"/>
  <c r="H16" i="10"/>
  <c r="H15" i="10"/>
  <c r="F14" i="10"/>
  <c r="H14" i="10" s="1"/>
  <c r="H13" i="10"/>
  <c r="D12" i="10"/>
  <c r="D11" i="10" s="1"/>
  <c r="G10" i="10"/>
  <c r="F10" i="10"/>
  <c r="G9" i="10"/>
  <c r="F9" i="10"/>
  <c r="G8" i="10"/>
  <c r="H8" i="10" s="1"/>
  <c r="E7" i="10"/>
  <c r="D7" i="10"/>
  <c r="H18" i="10" l="1"/>
  <c r="H23" i="10"/>
  <c r="H9" i="10"/>
  <c r="G27" i="10"/>
  <c r="H27" i="10" s="1"/>
  <c r="H10" i="10"/>
  <c r="H17" i="10"/>
  <c r="H20" i="10"/>
  <c r="G7" i="10"/>
  <c r="H7" i="10" s="1"/>
  <c r="H19" i="10"/>
  <c r="R19" i="10" s="1"/>
  <c r="R18" i="10"/>
  <c r="R17" i="10"/>
  <c r="E12" i="10"/>
  <c r="F12" i="10"/>
  <c r="F11" i="10" s="1"/>
  <c r="G12" i="10"/>
  <c r="J9" i="10" l="1"/>
  <c r="G11" i="10"/>
  <c r="J11" i="10" s="1"/>
  <c r="H12" i="10"/>
  <c r="E11" i="10"/>
  <c r="H11" i="10" l="1"/>
  <c r="FM12" i="5" l="1"/>
  <c r="FM11" i="5"/>
  <c r="FM10" i="5"/>
  <c r="FD12" i="5"/>
  <c r="FD11" i="5"/>
  <c r="FD10" i="5"/>
  <c r="EU12" i="5"/>
  <c r="EU11" i="5"/>
  <c r="EU10" i="5"/>
  <c r="EL12" i="5"/>
  <c r="EL11" i="5"/>
  <c r="EL10" i="5"/>
  <c r="EC12" i="5"/>
  <c r="EC11" i="5"/>
  <c r="EC10" i="5"/>
  <c r="DT12" i="5"/>
  <c r="DT11" i="5"/>
  <c r="DT10" i="5"/>
  <c r="DK12" i="5"/>
  <c r="DK11" i="5"/>
  <c r="DK10" i="5"/>
  <c r="DB12" i="5"/>
  <c r="DB11" i="5"/>
  <c r="DB10" i="5"/>
  <c r="BT41" i="4" l="1"/>
  <c r="CK41" i="4" l="1"/>
</calcChain>
</file>

<file path=xl/sharedStrings.xml><?xml version="1.0" encoding="utf-8"?>
<sst xmlns="http://schemas.openxmlformats.org/spreadsheetml/2006/main" count="714" uniqueCount="352">
  <si>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</si>
  <si>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</si>
  <si>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</si>
  <si>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</si>
  <si>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</si>
  <si>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</si>
  <si>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</si>
  <si>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</si>
  <si>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</si>
  <si>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</si>
  <si>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</si>
  <si>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</si>
  <si>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</si>
  <si>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</si>
  <si>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</si>
  <si>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</si>
  <si>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</si>
  <si>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</si>
  <si>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</si>
  <si>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</si>
  <si>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</si>
  <si>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</si>
  <si>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</si>
  <si>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</si>
  <si>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</si>
  <si>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</si>
  <si>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</si>
  <si>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</si>
  <si>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</si>
  <si>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</si>
  <si>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</si>
  <si>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</si>
  <si>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</si>
  <si>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</si>
  <si>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</si>
  <si>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</si>
  <si>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</si>
  <si>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</si>
  <si>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</si>
  <si>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</si>
  <si>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</si>
  <si>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</si>
  <si>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</si>
  <si>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</si>
  <si>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</si>
  <si>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</si>
  <si>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</si>
  <si>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</si>
  <si>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</si>
  <si>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</si>
  <si>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</si>
  <si>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</si>
  <si>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</si>
  <si>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</si>
  <si>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</si>
  <si>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</si>
  <si>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</si>
  <si>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</si>
  <si>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</si>
  <si>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</si>
  <si>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</si>
  <si>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</si>
  <si>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</si>
  <si>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</si>
  <si>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</si>
  <si>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</si>
  <si>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</si>
  <si>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</si>
  <si>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</si>
  <si>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</si>
  <si>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</si>
  <si>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</si>
  <si>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</si>
  <si>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</si>
  <si>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</si>
  <si>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</si>
  <si>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</si>
  <si>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</si>
  <si>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</si>
  <si>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</si>
  <si>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</si>
  <si>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</si>
  <si>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</si>
  <si>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</si>
  <si>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</si>
  <si>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</si>
  <si>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</si>
  <si>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</si>
  <si>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</si>
  <si>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</si>
  <si>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</si>
  <si>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</si>
  <si>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</si>
  <si>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</si>
  <si>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</si>
  <si>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</si>
  <si>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</si>
  <si>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</si>
  <si>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</si>
  <si>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</si>
  <si>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</si>
  <si>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</si>
  <si>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</si>
  <si>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</si>
  <si>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</si>
  <si>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</si>
  <si>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</si>
  <si>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</si>
  <si>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</si>
  <si>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</si>
  <si>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</si>
  <si>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</si>
  <si>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</si>
  <si>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</si>
  <si>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</si>
  <si>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</si>
  <si>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</si>
  <si>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</si>
  <si>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</si>
  <si>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</si>
  <si>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</si>
  <si>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</si>
  <si>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</si>
  <si>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</si>
  <si>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</si>
  <si>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</si>
  <si>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</si>
  <si>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</si>
  <si>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</si>
  <si>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</si>
  <si>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</si>
  <si>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</si>
  <si>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</si>
  <si>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</si>
  <si>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</si>
  <si>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</si>
  <si>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</si>
  <si>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</si>
  <si>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</si>
  <si>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</si>
  <si>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</si>
  <si>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</si>
  <si>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</si>
  <si>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</si>
  <si>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</si>
  <si>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</si>
  <si>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</si>
  <si>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</si>
  <si>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</si>
  <si>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</si>
  <si>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</si>
  <si>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</si>
  <si>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</si>
  <si>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</si>
  <si>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</si>
  <si>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</si>
  <si>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</si>
  <si>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</si>
  <si>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</si>
  <si>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</si>
  <si>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</si>
  <si>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</si>
  <si>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</si>
  <si>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</si>
  <si>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</si>
  <si>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</si>
  <si>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</si>
  <si>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</si>
  <si>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</si>
  <si>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</si>
  <si>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</si>
  <si>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</si>
  <si>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</si>
  <si>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</si>
  <si>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</si>
  <si>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</si>
  <si>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</si>
  <si>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</si>
  <si>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</si>
  <si>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</si>
  <si>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</si>
  <si>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</si>
  <si>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</si>
  <si>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</si>
  <si>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</si>
  <si>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</si>
  <si>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</si>
  <si>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</si>
  <si>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</si>
  <si>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</si>
  <si>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</si>
  <si>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</si>
  <si>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</si>
  <si>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</si>
  <si>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</si>
  <si>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</si>
  <si>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</si>
  <si>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</si>
  <si>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</si>
  <si>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</si>
  <si>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</si>
  <si>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</si>
  <si>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</si>
  <si>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</si>
  <si>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</si>
  <si>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</si>
  <si>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</si>
  <si>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</si>
  <si>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</si>
  <si>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</si>
  <si>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</si>
  <si>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</si>
  <si>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</si>
  <si>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</si>
  <si>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</si>
  <si>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</si>
  <si>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</si>
  <si>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Приложение № 2</t>
  </si>
  <si>
    <t>И Н Ф О Р М А Ц И Я</t>
  </si>
  <si>
    <t>Объем мощности,
введенной
в основные фонды
за 3 предыдущих
года (кВт)</t>
  </si>
  <si>
    <t>Строительство пунктов секционирования (распределенных пунктов)</t>
  </si>
  <si>
    <t>Строительство комплектных трансформаторных
подстанций и распределительных трансформаторных подстанций с уровнем напряжения до 35 кВ</t>
  </si>
  <si>
    <t>Строительство центров питания и подстанций уровнем напряжения 35 кВ и выше</t>
  </si>
  <si>
    <t>0,4 кВ</t>
  </si>
  <si>
    <t>1 - 20 кВ</t>
  </si>
  <si>
    <t>Приложение № 4</t>
  </si>
  <si>
    <t>Категория заявителей</t>
  </si>
  <si>
    <t>Количество договоров (штук)</t>
  </si>
  <si>
    <t>Максимальная 
мощность (кВт)</t>
  </si>
  <si>
    <t>Стоимость договоров
(без НДС)
(тыс. рублей)</t>
  </si>
  <si>
    <t>1 - 20
кВ</t>
  </si>
  <si>
    <t>35 кВ
и выше</t>
  </si>
  <si>
    <t>До 15 кВт - всего</t>
  </si>
  <si>
    <t>в том числе
льготная категория *</t>
  </si>
  <si>
    <t>От 15 до 150 кВт - всего</t>
  </si>
  <si>
    <t>в том числе
льготная категория **</t>
  </si>
  <si>
    <t>От 150 кВт до 670 кВт - всего</t>
  </si>
  <si>
    <t>в том числе
по индивидуальному проекту</t>
  </si>
  <si>
    <t>От 670 кВт до 8900 кВт -
всего</t>
  </si>
  <si>
    <t>От 8900 кВт - всего</t>
  </si>
  <si>
    <t>Объекты генерации</t>
  </si>
  <si>
    <r>
      <t>_____</t>
    </r>
    <r>
      <rPr>
        <sz val="8"/>
        <rFont val="Times New Roman"/>
        <family val="1"/>
        <charset val="204"/>
      </rPr>
      <t>*</t>
    </r>
    <r>
      <rPr>
        <sz val="8"/>
        <color indexed="9"/>
        <rFont val="Times New Roman"/>
        <family val="1"/>
        <charset val="204"/>
      </rPr>
      <t>_</t>
    </r>
    <r>
      <rPr>
        <sz val="8"/>
        <rFont val="Times New Roman"/>
        <family val="1"/>
        <charset val="204"/>
      </rPr>
      <t>Заявители, оплачивающие технологическое присоединение своих энергопринимающих устройств в размере не более 550 рублей.</t>
    </r>
  </si>
  <si>
    <r>
      <t>_____</t>
    </r>
    <r>
      <rPr>
        <sz val="8"/>
        <rFont val="Times New Roman"/>
        <family val="1"/>
        <charset val="204"/>
      </rPr>
      <t>**</t>
    </r>
    <r>
      <rPr>
        <sz val="8"/>
        <color indexed="9"/>
        <rFont val="Times New Roman"/>
        <family val="1"/>
        <charset val="204"/>
      </rPr>
      <t>_</t>
    </r>
    <r>
      <rPr>
        <sz val="8"/>
        <rFont val="Times New Roman"/>
        <family val="1"/>
        <charset val="204"/>
      </rPr>
      <t>Заявители - юридические лица или индивидуальные предприниматели,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(с учетом ранее присоединенных энергопринимающих устройств),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t>
    </r>
  </si>
  <si>
    <t>Приложение № 5</t>
  </si>
  <si>
    <t>Количество заявок
(штук)</t>
  </si>
  <si>
    <t>Максимальная мощность
(кВт)</t>
  </si>
  <si>
    <t>Предложения
на 2021 год</t>
  </si>
  <si>
    <t>Предложения
на 2022 год</t>
  </si>
  <si>
    <t>Предложения
на 2023 год</t>
  </si>
  <si>
    <t>Общество с ограниченной ответственностью «Трансэнерго»</t>
  </si>
  <si>
    <t>(ООО «Трансэнерго»)</t>
  </si>
  <si>
    <t>ООО «Трансэнерго»</t>
  </si>
  <si>
    <t>680033, г. Хабаровск, пер.Адмиральский, д.1Б</t>
  </si>
  <si>
    <t>2725094850</t>
  </si>
  <si>
    <t>781001001</t>
  </si>
  <si>
    <t xml:space="preserve">Самохин Степан Михайлович </t>
  </si>
  <si>
    <t>mail@transenergo-khv.ru</t>
  </si>
  <si>
    <t>(4212) 42-95-71</t>
  </si>
  <si>
    <t>Предложения
на 2024 год</t>
  </si>
  <si>
    <t>Таблица № 1</t>
  </si>
  <si>
    <t>Справка о фактических параметрах по выполненным договорам ТП к электрическим сетям 
ООО "Трансэнерго" за 2017-2019 гг.</t>
  </si>
  <si>
    <t>№ п/п</t>
  </si>
  <si>
    <t>Наименование</t>
  </si>
  <si>
    <t>ед. изм</t>
  </si>
  <si>
    <t>Фактические данные</t>
  </si>
  <si>
    <t>Средние данные</t>
  </si>
  <si>
    <t>Количество выполненных договоров на осуществление технологического присоединения  к электрическим сетям (плановое количество членов объединений (организаций), указанных в п.18 Методических указаний по определению размера платы за технологическое присоединение к электрическим сетям, утвержденных приказом ФСТ России от 11 сентября 2012 года № 209-э/1)</t>
  </si>
  <si>
    <t>шт</t>
  </si>
  <si>
    <t>Заявители мощностью до 15 кВт</t>
  </si>
  <si>
    <t>Заявители мощностью свыше 15 кВт и до 150 кВт</t>
  </si>
  <si>
    <t>Присоединенная мощность</t>
  </si>
  <si>
    <t>кВт</t>
  </si>
  <si>
    <t>Выполнение мероприятиий «последней мили», связанных с осуществлением технологического присоединения</t>
  </si>
  <si>
    <t>км.</t>
  </si>
  <si>
    <t>строительство воздушных линий, на уровне напряжения 0,4 кВ</t>
  </si>
  <si>
    <t>км</t>
  </si>
  <si>
    <t xml:space="preserve"> Материал опоры - деревянные</t>
  </si>
  <si>
    <t xml:space="preserve">СИП-4 4*16 </t>
  </si>
  <si>
    <t xml:space="preserve"> Материал опоры -  металлические</t>
  </si>
  <si>
    <t xml:space="preserve"> Материал опоры -  железобетонные,  Тип провода - изолированный</t>
  </si>
  <si>
    <t>п1</t>
  </si>
  <si>
    <t>п2</t>
  </si>
  <si>
    <t>СИП-4 4*35</t>
  </si>
  <si>
    <t>СИП-4 4*70</t>
  </si>
  <si>
    <t>СИП-4 4*50</t>
  </si>
  <si>
    <t xml:space="preserve">СИП-42*16 </t>
  </si>
  <si>
    <t xml:space="preserve"> Тип провода - изолированный</t>
  </si>
  <si>
    <t xml:space="preserve">СИП-44*16 </t>
  </si>
  <si>
    <t>СИП-4 4*25</t>
  </si>
  <si>
    <t>строительство воздушных линий, на уровне напряжения 6 кВ</t>
  </si>
  <si>
    <t>СИП-3 1*95</t>
  </si>
  <si>
    <t>строительство кабельных линий, на уровне напряжения i и (или) диапазоне мощности j</t>
  </si>
  <si>
    <t>строительством пунктов секционирования, на уровне напряжения i и (или) диапазоне мощности j</t>
  </si>
  <si>
    <t>строительство МТП-6/0,4кВ-180кВа</t>
  </si>
  <si>
    <t>строительство СТП 6/0,4 кВ 40 кВА</t>
  </si>
  <si>
    <t>строительство СТП 6/0,4 кВ 63 кВА</t>
  </si>
  <si>
    <t>строительство СТП 6/0,4 кВ 100 кВА</t>
  </si>
  <si>
    <t>строительство СТП 6/0,4 кВ 250 кВА</t>
  </si>
  <si>
    <t>строительство КТП 6/0,4 кВ 400 кВА</t>
  </si>
  <si>
    <t>строительство центров питания, подстанций уровнем напряжения 35 кВ и выше (ПС), на уровне напряжения i и (или) диапазоне мощности j</t>
  </si>
  <si>
    <t>Количество Заявителей, обратившихся за беспроцентной рассрочкой по договору на осуществление технологического присоединения</t>
  </si>
  <si>
    <t>шт.</t>
  </si>
  <si>
    <t xml:space="preserve">Директор ООО "Трансэнерго"       </t>
  </si>
  <si>
    <t>Самохин С.М.</t>
  </si>
  <si>
    <t>СИП 4*25        L=0,080 км</t>
  </si>
  <si>
    <t>СИП 4*16       L=0,100 км</t>
  </si>
  <si>
    <t>СИП 4*35        L=0,285 км</t>
  </si>
  <si>
    <t>СИП 2*16        L=0,043 км</t>
  </si>
  <si>
    <t>СИП 4*70        L=0,275 км</t>
  </si>
  <si>
    <t>Недополученный по независящим причинам доход по 87 Основ ценообразования (технологическое присоединение)</t>
  </si>
  <si>
    <t>Показатели</t>
  </si>
  <si>
    <t>2017 факт</t>
  </si>
  <si>
    <t>2019 план</t>
  </si>
  <si>
    <t>до 15 кВт</t>
  </si>
  <si>
    <t>от 15 до 150</t>
  </si>
  <si>
    <t>от 15 до 150 (4кВ)</t>
  </si>
  <si>
    <t>от 15 до 150 (6кВ)</t>
  </si>
  <si>
    <t>Размер расходов, связанных с осуществлением технологического присоединения к электрическим сетям, не включаемых в состав платы за технологическое присоединение</t>
  </si>
  <si>
    <t>в т.ч.:</t>
  </si>
  <si>
    <t xml:space="preserve">Расходы на выполнение организационно-технических мероприятий, связанные с осуществлением технологического присоединения </t>
  </si>
  <si>
    <t>Расходы по мероприятиям "последней мили", связанные с осуществлением технологического присоединения</t>
  </si>
  <si>
    <t>Предполагаемый размер выпадающих доходов, который примет КЦиТ :</t>
  </si>
  <si>
    <t>ИТОГО</t>
  </si>
  <si>
    <t xml:space="preserve">До корректировки по договорам </t>
  </si>
  <si>
    <t>Таблица №1</t>
  </si>
  <si>
    <t>Свод по выпадающим доходам ООО "Трансэнерго" от технологического присоединения заявителей, к которым, в соответствии с действующим законодательством, не может быть применен расчет платы за ТП</t>
  </si>
  <si>
    <t>N п/п</t>
  </si>
  <si>
    <t>Диапазон присоединяемой мощности</t>
  </si>
  <si>
    <t>Факт 2018 года</t>
  </si>
  <si>
    <t>План на 2020 год</t>
  </si>
  <si>
    <t>Величина выпадающих доходов по организационным мероприятиям, 
тыс. руб. (без НДС)</t>
  </si>
  <si>
    <t>Величина выпадающих доходов по "последней миле" по акту выполненных работ, тыс. руб. (без НДС)</t>
  </si>
  <si>
    <t>Заявители мощностью не превышающей 15 кВт</t>
  </si>
  <si>
    <t xml:space="preserve">Директор ООО "Трансэнерго" </t>
  </si>
  <si>
    <t>Таблица № 4</t>
  </si>
  <si>
    <t>Факт 2019 года</t>
  </si>
  <si>
    <t>План на 2021 год</t>
  </si>
  <si>
    <t>утв.2019</t>
  </si>
  <si>
    <t>Фактические
расходы на
строительство
подстанций
за 2018 год
(тыс. рублей)</t>
  </si>
  <si>
    <t>Фактические
расходы на
строительство
подстанций
за 2019 год
(тыс. рублей)</t>
  </si>
  <si>
    <t>Фактические
расходы на
строительство
подстанций
2020 год
(тыс. рублей)</t>
  </si>
  <si>
    <t>2022</t>
  </si>
  <si>
    <t>2020 год</t>
  </si>
  <si>
    <t>Показатели, утвержденные
на 2021 год *</t>
  </si>
  <si>
    <t>Предложение
на 2022 год</t>
  </si>
  <si>
    <t>(- 20 522)</t>
  </si>
  <si>
    <t xml:space="preserve"> Распоряжением Правительства Хабаровского края от 14.12.2020г. № 1325-рп </t>
  </si>
  <si>
    <t>Фактические показатели за 
2020 год</t>
  </si>
  <si>
    <t>Показатели, утвержденные
на базовый
период 2021 год*</t>
  </si>
  <si>
    <t>о поданных заявках на технологическое присоединение за 2021 год</t>
  </si>
  <si>
    <t>об осуществлении технологического присоединения
по договорам, заключенным за 2021 год</t>
  </si>
  <si>
    <t>о фактических средних данных о присоединенных объемах
максимальной мощности за период 2018-2020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</si>
</sst>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
    <numFmt numFmtId="167" formatCode="0.00000"/>
  </numFmts>
  <fonts count="26" x14ac:knownFonts="1">
    <font>
      <sz val="10"/>
      <name val="Arial Cyr"/>
      <charset val="204"/>
    </font>
    <font>
      <sz val="11"/>
      <color theme="1"/>
      <name val="Calibri"/>
      <family val="2"/>
      <charset val="204"/>
      <scheme val="minor"/>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1"/>
      <color indexed="8"/>
      <name val="Times New Roman"/>
      <family val="1"/>
      <charset val="204"/>
    </font>
    <font>
      <b/>
      <u/>
      <sz val="13"/>
      <name val="Times New Roman"/>
      <family val="1"/>
      <charset val="204"/>
    </font>
    <font>
      <b/>
      <sz val="11"/>
      <name val="Times New Roman"/>
      <family val="1"/>
      <charset val="204"/>
    </font>
    <font>
      <b/>
      <i/>
      <sz val="13"/>
      <name val="Arial"/>
      <family val="2"/>
      <charset val="204"/>
    </font>
    <font>
      <b/>
      <i/>
      <sz val="11"/>
      <color indexed="8"/>
      <name val="Times New Roman"/>
      <family val="1"/>
      <charset val="204"/>
    </font>
    <font>
      <b/>
      <sz val="11"/>
      <color indexed="8"/>
      <name val="Times New Roman"/>
      <family val="1"/>
      <charset val="204"/>
    </font>
    <font>
      <sz val="10"/>
      <name val="Arial"/>
      <family val="2"/>
      <charset val="204"/>
    </font>
    <font>
      <i/>
      <sz val="10"/>
      <name val="Times New Roman"/>
      <family val="1"/>
      <charset val="204"/>
    </font>
    <font>
      <b/>
      <sz val="11"/>
      <color theme="1"/>
      <name val="Times New Roman"/>
      <family val="1"/>
      <charset val="204"/>
    </font>
    <font>
      <sz val="11"/>
      <color theme="1"/>
      <name val="Times New Roman"/>
      <family val="1"/>
      <charset val="204"/>
    </font>
    <font>
      <b/>
      <i/>
      <sz val="11"/>
      <color theme="1"/>
      <name val="Times New Roman"/>
      <family val="1"/>
      <charset val="204"/>
    </font>
    <font>
      <sz val="12"/>
      <color theme="1"/>
      <name val="Times New Roman"/>
      <family val="1"/>
      <charset val="204"/>
    </font>
    <font>
      <b/>
      <sz val="12"/>
      <color theme="1"/>
      <name val="Times New Roman"/>
      <family val="1"/>
      <charset val="204"/>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FF"/>
        <bgColor indexed="64"/>
      </patternFill>
    </fill>
    <fill>
      <patternFill patternType="solid">
        <fgColor rgb="FF66FFFF"/>
        <bgColor indexed="64"/>
      </patternFill>
    </fill>
    <fill>
      <patternFill patternType="solid">
        <fgColor rgb="FFFFFFCC"/>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1" fillId="0" borderId="0"/>
    <xf numFmtId="0" fontId="19" fillId="0" borderId="0"/>
  </cellStyleXfs>
  <cellXfs count="159">
    <xf numFmtId="0" fontId="0" fillId="0" borderId="0" xfId="0"/>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6" fillId="0" borderId="0" xfId="0" applyNumberFormat="1" applyFont="1" applyBorder="1" applyAlignment="1">
      <alignment horizontal="center"/>
    </xf>
    <xf numFmtId="0" fontId="12" fillId="0" borderId="0" xfId="0" applyNumberFormat="1" applyFont="1" applyBorder="1" applyAlignment="1">
      <alignment horizontal="center"/>
    </xf>
    <xf numFmtId="0" fontId="13" fillId="0" borderId="0" xfId="2" applyFont="1" applyAlignment="1">
      <alignment horizontal="center" vertical="center" wrapText="1"/>
    </xf>
    <xf numFmtId="0" fontId="13" fillId="0" borderId="0" xfId="2" applyFont="1" applyAlignment="1">
      <alignment horizontal="right" vertical="center"/>
    </xf>
    <xf numFmtId="0" fontId="15" fillId="0" borderId="0" xfId="2" applyFont="1" applyFill="1" applyBorder="1" applyAlignment="1">
      <alignment vertical="center" wrapText="1"/>
    </xf>
    <xf numFmtId="0" fontId="16" fillId="0" borderId="4" xfId="2" applyFont="1" applyFill="1" applyBorder="1" applyAlignment="1">
      <alignment horizontal="center" vertical="center" wrapText="1"/>
    </xf>
    <xf numFmtId="0" fontId="13" fillId="2" borderId="0" xfId="2" applyFont="1" applyFill="1" applyAlignment="1">
      <alignment horizontal="center" vertical="center" wrapText="1"/>
    </xf>
    <xf numFmtId="0" fontId="17" fillId="2" borderId="10" xfId="2" applyFont="1" applyFill="1" applyBorder="1" applyAlignment="1">
      <alignment horizontal="center" vertical="center" wrapText="1"/>
    </xf>
    <xf numFmtId="0" fontId="18" fillId="2" borderId="10" xfId="2" applyFont="1" applyFill="1" applyBorder="1" applyAlignment="1">
      <alignment horizontal="center" vertical="center" wrapText="1"/>
    </xf>
    <xf numFmtId="0" fontId="18" fillId="2" borderId="10" xfId="2" applyFont="1" applyFill="1" applyBorder="1" applyAlignment="1">
      <alignment horizontal="left" vertical="center" wrapText="1"/>
    </xf>
    <xf numFmtId="1" fontId="18" fillId="2" borderId="10" xfId="2" applyNumberFormat="1" applyFont="1" applyFill="1" applyBorder="1" applyAlignment="1">
      <alignment horizontal="center" vertical="center" wrapText="1"/>
    </xf>
    <xf numFmtId="3" fontId="18" fillId="2" borderId="10" xfId="2" applyNumberFormat="1" applyFont="1" applyFill="1" applyBorder="1" applyAlignment="1">
      <alignment horizontal="center" vertical="center" wrapText="1"/>
    </xf>
    <xf numFmtId="0" fontId="18" fillId="2" borderId="0" xfId="2" applyFont="1" applyFill="1" applyAlignment="1">
      <alignment horizontal="center" vertical="center" wrapText="1"/>
    </xf>
    <xf numFmtId="16" fontId="13" fillId="0" borderId="10" xfId="2" applyNumberFormat="1" applyFont="1" applyBorder="1" applyAlignment="1">
      <alignment horizontal="center" vertical="center" wrapText="1"/>
    </xf>
    <xf numFmtId="0" fontId="13" fillId="0" borderId="10" xfId="2" applyFont="1" applyBorder="1" applyAlignment="1">
      <alignment horizontal="left" vertical="center" wrapText="1"/>
    </xf>
    <xf numFmtId="0" fontId="13" fillId="0" borderId="10" xfId="2" applyFont="1" applyBorder="1" applyAlignment="1">
      <alignment horizontal="center" vertical="center" wrapText="1"/>
    </xf>
    <xf numFmtId="3" fontId="13" fillId="0" borderId="10" xfId="2" applyNumberFormat="1" applyFont="1" applyBorder="1" applyAlignment="1">
      <alignment horizontal="center" vertical="center" wrapText="1"/>
    </xf>
    <xf numFmtId="0" fontId="18" fillId="0" borderId="10" xfId="2" applyFont="1" applyBorder="1" applyAlignment="1">
      <alignment horizontal="center" vertical="center" wrapText="1"/>
    </xf>
    <xf numFmtId="0" fontId="18" fillId="0" borderId="10" xfId="2" applyFont="1" applyBorder="1" applyAlignment="1">
      <alignment horizontal="left" vertical="center" wrapText="1"/>
    </xf>
    <xf numFmtId="164" fontId="18" fillId="0" borderId="10" xfId="2" applyNumberFormat="1" applyFont="1" applyBorder="1" applyAlignment="1">
      <alignment horizontal="center" vertical="center" wrapText="1"/>
    </xf>
    <xf numFmtId="4" fontId="18" fillId="0" borderId="10" xfId="2" applyNumberFormat="1" applyFont="1" applyBorder="1" applyAlignment="1">
      <alignment horizontal="center" vertical="center" wrapText="1"/>
    </xf>
    <xf numFmtId="0" fontId="18" fillId="0" borderId="0" xfId="2" applyFont="1" applyAlignment="1">
      <alignment horizontal="center" vertical="center" wrapText="1"/>
    </xf>
    <xf numFmtId="4" fontId="18" fillId="2" borderId="10" xfId="2" applyNumberFormat="1" applyFont="1" applyFill="1" applyBorder="1" applyAlignment="1">
      <alignment horizontal="center" vertical="center" wrapText="1"/>
    </xf>
    <xf numFmtId="4" fontId="18" fillId="2" borderId="0" xfId="2" applyNumberFormat="1" applyFont="1" applyFill="1" applyAlignment="1">
      <alignment horizontal="center" vertical="center" wrapText="1"/>
    </xf>
    <xf numFmtId="0" fontId="13" fillId="3" borderId="10" xfId="2" applyFont="1" applyFill="1" applyBorder="1" applyAlignment="1">
      <alignment horizontal="center" vertical="center" wrapText="1"/>
    </xf>
    <xf numFmtId="0" fontId="3" fillId="3" borderId="10" xfId="0" applyFont="1" applyFill="1" applyBorder="1" applyAlignment="1">
      <alignment horizontal="left" vertical="center" wrapText="1"/>
    </xf>
    <xf numFmtId="4" fontId="13" fillId="3" borderId="10" xfId="2" applyNumberFormat="1" applyFont="1" applyFill="1" applyBorder="1" applyAlignment="1">
      <alignment horizontal="center" vertical="center" wrapText="1"/>
    </xf>
    <xf numFmtId="0" fontId="13" fillId="3" borderId="0" xfId="2" applyFont="1" applyFill="1" applyAlignment="1">
      <alignment horizontal="center" vertical="center" wrapText="1"/>
    </xf>
    <xf numFmtId="0" fontId="3" fillId="0" borderId="10" xfId="0" applyFont="1" applyBorder="1" applyAlignment="1">
      <alignment horizontal="left" vertical="center" wrapText="1"/>
    </xf>
    <xf numFmtId="4" fontId="13" fillId="0" borderId="10" xfId="2" applyNumberFormat="1" applyFont="1" applyBorder="1" applyAlignment="1">
      <alignment horizontal="center" vertical="center" wrapText="1"/>
    </xf>
    <xf numFmtId="0" fontId="13" fillId="4" borderId="10" xfId="2" applyFont="1" applyFill="1" applyBorder="1" applyAlignment="1">
      <alignment horizontal="center" vertical="center" wrapText="1"/>
    </xf>
    <xf numFmtId="0" fontId="3" fillId="4" borderId="10" xfId="0" applyFont="1" applyFill="1" applyBorder="1" applyAlignment="1">
      <alignment horizontal="left" vertical="center" wrapText="1"/>
    </xf>
    <xf numFmtId="4" fontId="13" fillId="4" borderId="10" xfId="2" applyNumberFormat="1" applyFont="1" applyFill="1" applyBorder="1" applyAlignment="1">
      <alignment horizontal="center" vertical="center" wrapText="1"/>
    </xf>
    <xf numFmtId="0" fontId="13" fillId="4" borderId="0" xfId="2" applyFont="1" applyFill="1" applyAlignment="1">
      <alignment horizontal="center" vertical="center" wrapText="1"/>
    </xf>
    <xf numFmtId="0" fontId="13" fillId="5" borderId="0" xfId="2" applyFont="1" applyFill="1" applyAlignment="1">
      <alignment horizontal="center" vertical="center" wrapText="1"/>
    </xf>
    <xf numFmtId="165" fontId="13" fillId="4" borderId="0" xfId="2" applyNumberFormat="1" applyFont="1" applyFill="1" applyAlignment="1">
      <alignment horizontal="center" vertical="center" wrapText="1"/>
    </xf>
    <xf numFmtId="166" fontId="13" fillId="4" borderId="10" xfId="2" applyNumberFormat="1" applyFont="1" applyFill="1" applyBorder="1" applyAlignment="1">
      <alignment horizontal="center" vertical="center" wrapText="1"/>
    </xf>
    <xf numFmtId="0" fontId="13" fillId="6" borderId="0" xfId="2" applyFont="1" applyFill="1" applyAlignment="1">
      <alignment horizontal="center" vertical="center" wrapText="1"/>
    </xf>
    <xf numFmtId="4" fontId="13" fillId="6" borderId="0" xfId="2" applyNumberFormat="1" applyFont="1" applyFill="1" applyAlignment="1">
      <alignment horizontal="center" vertical="center" wrapText="1"/>
    </xf>
    <xf numFmtId="0" fontId="13" fillId="0" borderId="0" xfId="2" applyFont="1" applyAlignment="1">
      <alignment vertical="center"/>
    </xf>
    <xf numFmtId="0" fontId="13" fillId="0" borderId="0" xfId="2" applyFont="1" applyAlignment="1">
      <alignment horizontal="center" vertical="center"/>
    </xf>
    <xf numFmtId="0" fontId="22" fillId="0" borderId="0" xfId="0" applyFont="1"/>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horizontal="left" vertical="center" wrapText="1"/>
    </xf>
    <xf numFmtId="4" fontId="22" fillId="0" borderId="10" xfId="0" applyNumberFormat="1" applyFont="1" applyBorder="1"/>
    <xf numFmtId="2" fontId="22" fillId="0" borderId="10" xfId="0" applyNumberFormat="1" applyFont="1" applyBorder="1"/>
    <xf numFmtId="0" fontId="23" fillId="0" borderId="10" xfId="0" applyFont="1" applyFill="1" applyBorder="1" applyAlignment="1">
      <alignment horizontal="left" vertical="center" wrapText="1"/>
    </xf>
    <xf numFmtId="4" fontId="23" fillId="0" borderId="10" xfId="0" applyNumberFormat="1" applyFont="1" applyBorder="1"/>
    <xf numFmtId="2" fontId="23" fillId="0" borderId="10" xfId="0" applyNumberFormat="1" applyFont="1" applyBorder="1"/>
    <xf numFmtId="0" fontId="22" fillId="7" borderId="10" xfId="0" applyFont="1" applyFill="1" applyBorder="1"/>
    <xf numFmtId="4" fontId="23" fillId="7" borderId="10" xfId="0" applyNumberFormat="1" applyFont="1" applyFill="1" applyBorder="1"/>
    <xf numFmtId="0" fontId="22" fillId="7" borderId="0" xfId="0" applyFont="1" applyFill="1"/>
    <xf numFmtId="0" fontId="22" fillId="8" borderId="10" xfId="0" applyFont="1" applyFill="1" applyBorder="1"/>
    <xf numFmtId="0" fontId="23" fillId="8" borderId="10" xfId="0" applyFont="1" applyFill="1" applyBorder="1" applyAlignment="1">
      <alignment horizontal="left" vertical="center" wrapText="1"/>
    </xf>
    <xf numFmtId="4" fontId="23" fillId="8" borderId="10" xfId="0" applyNumberFormat="1" applyFont="1" applyFill="1" applyBorder="1"/>
    <xf numFmtId="0" fontId="22" fillId="8" borderId="0" xfId="0" applyFont="1" applyFill="1"/>
    <xf numFmtId="4" fontId="22" fillId="8" borderId="0" xfId="0" applyNumberFormat="1" applyFont="1" applyFill="1"/>
    <xf numFmtId="4" fontId="22" fillId="0" borderId="0" xfId="0" applyNumberFormat="1" applyFont="1"/>
    <xf numFmtId="4" fontId="21" fillId="3" borderId="0" xfId="0" applyNumberFormat="1" applyFont="1" applyFill="1"/>
    <xf numFmtId="0" fontId="21" fillId="3" borderId="0" xfId="0" applyFont="1" applyFill="1"/>
    <xf numFmtId="0" fontId="24" fillId="0" borderId="0" xfId="0" applyFont="1"/>
    <xf numFmtId="0" fontId="25" fillId="2" borderId="0" xfId="0" applyFont="1" applyFill="1"/>
    <xf numFmtId="0" fontId="25" fillId="2"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left" vertical="center" wrapText="1"/>
    </xf>
    <xf numFmtId="4" fontId="24" fillId="0" borderId="10" xfId="0" applyNumberFormat="1" applyFont="1" applyBorder="1" applyAlignment="1">
      <alignment horizontal="center" vertical="center" wrapText="1"/>
    </xf>
    <xf numFmtId="0" fontId="25" fillId="2" borderId="10" xfId="0" applyFont="1" applyFill="1" applyBorder="1"/>
    <xf numFmtId="0" fontId="25" fillId="2" borderId="10" xfId="0" applyFont="1" applyFill="1" applyBorder="1" applyAlignment="1">
      <alignment horizontal="right" vertical="center" wrapText="1"/>
    </xf>
    <xf numFmtId="4" fontId="25" fillId="2" borderId="10" xfId="0" applyNumberFormat="1" applyFont="1" applyFill="1" applyBorder="1" applyAlignment="1">
      <alignment horizontal="center" vertical="center" wrapText="1"/>
    </xf>
    <xf numFmtId="167" fontId="24" fillId="0" borderId="0" xfId="0" applyNumberFormat="1" applyFont="1"/>
    <xf numFmtId="4" fontId="24" fillId="0" borderId="0" xfId="0" applyNumberFormat="1" applyFont="1"/>
    <xf numFmtId="0" fontId="3" fillId="0" borderId="10" xfId="0" applyNumberFormat="1" applyFont="1" applyBorder="1" applyAlignment="1">
      <alignment horizontal="center" wrapText="1"/>
    </xf>
    <xf numFmtId="0" fontId="4"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xf>
    <xf numFmtId="4"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49" fontId="2" fillId="0" borderId="4" xfId="0" applyNumberFormat="1" applyFont="1" applyBorder="1" applyAlignment="1">
      <alignment horizontal="left"/>
    </xf>
    <xf numFmtId="49" fontId="2" fillId="0" borderId="1" xfId="0" applyNumberFormat="1" applyFont="1" applyBorder="1" applyAlignment="1">
      <alignment horizontal="left"/>
    </xf>
    <xf numFmtId="0" fontId="2" fillId="0" borderId="1" xfId="0" applyNumberFormat="1" applyFont="1" applyBorder="1" applyAlignment="1">
      <alignment horizontal="left"/>
    </xf>
    <xf numFmtId="49" fontId="8" fillId="0" borderId="1" xfId="1" applyNumberFormat="1" applyBorder="1" applyAlignment="1" applyProtection="1">
      <alignment horizontal="left"/>
    </xf>
    <xf numFmtId="0" fontId="2" fillId="0" borderId="0" xfId="0" applyNumberFormat="1" applyFont="1" applyBorder="1" applyAlignment="1">
      <alignment horizontal="center"/>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4" xfId="0" applyNumberFormat="1" applyFont="1" applyBorder="1" applyAlignment="1">
      <alignment horizontal="left"/>
    </xf>
    <xf numFmtId="0" fontId="6" fillId="0" borderId="0" xfId="0" applyNumberFormat="1" applyFont="1" applyBorder="1" applyAlignment="1">
      <alignment horizontal="center"/>
    </xf>
    <xf numFmtId="49" fontId="6" fillId="0" borderId="4" xfId="0" applyNumberFormat="1" applyFont="1" applyBorder="1" applyAlignment="1">
      <alignment horizontal="center"/>
    </xf>
    <xf numFmtId="0" fontId="2" fillId="0" borderId="4" xfId="0" applyNumberFormat="1" applyFont="1" applyBorder="1" applyAlignment="1">
      <alignment horizontal="center"/>
    </xf>
    <xf numFmtId="0" fontId="4" fillId="0" borderId="5" xfId="0" applyNumberFormat="1" applyFont="1" applyBorder="1" applyAlignment="1">
      <alignment horizontal="center" vertical="top"/>
    </xf>
    <xf numFmtId="10" fontId="4" fillId="0" borderId="10" xfId="0" applyNumberFormat="1" applyFont="1" applyBorder="1" applyAlignment="1">
      <alignment horizontal="center" vertical="top" wrapText="1"/>
    </xf>
    <xf numFmtId="2" fontId="4" fillId="0" borderId="10"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4" fillId="0" borderId="2" xfId="0" applyNumberFormat="1" applyFont="1" applyBorder="1" applyAlignment="1">
      <alignment horizontal="center" vertical="top" wrapText="1"/>
    </xf>
    <xf numFmtId="4" fontId="4" fillId="0" borderId="3" xfId="0" applyNumberFormat="1" applyFont="1" applyBorder="1" applyAlignment="1">
      <alignment horizontal="center" vertical="top" wrapText="1"/>
    </xf>
    <xf numFmtId="0" fontId="4" fillId="0" borderId="3"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2" fillId="0" borderId="0" xfId="0" applyNumberFormat="1" applyFont="1" applyBorder="1" applyAlignment="1">
      <alignment horizontal="justify" vertical="top" wrapText="1"/>
    </xf>
    <xf numFmtId="49" fontId="4" fillId="0" borderId="1" xfId="0" applyNumberFormat="1" applyFont="1" applyBorder="1" applyAlignment="1">
      <alignment horizontal="center" vertical="top"/>
    </xf>
    <xf numFmtId="0" fontId="4" fillId="0" borderId="1" xfId="0" applyNumberFormat="1" applyFont="1" applyBorder="1" applyAlignment="1">
      <alignment horizontal="left" vertical="top" wrapText="1" indent="1"/>
    </xf>
    <xf numFmtId="0" fontId="4" fillId="0" borderId="2" xfId="0" applyNumberFormat="1" applyFont="1" applyBorder="1" applyAlignment="1">
      <alignment horizontal="left" vertical="top" wrapText="1" indent="1"/>
    </xf>
    <xf numFmtId="0" fontId="4" fillId="0" borderId="1" xfId="0" applyNumberFormat="1" applyFont="1" applyBorder="1" applyAlignment="1">
      <alignment horizontal="left" vertical="top" wrapText="1"/>
    </xf>
    <xf numFmtId="0" fontId="4" fillId="0" borderId="2" xfId="0" applyNumberFormat="1" applyFont="1" applyBorder="1" applyAlignment="1">
      <alignment horizontal="left" vertical="top" wrapText="1"/>
    </xf>
    <xf numFmtId="0" fontId="4" fillId="0" borderId="1" xfId="0" applyNumberFormat="1" applyFont="1" applyBorder="1" applyAlignment="1">
      <alignment horizontal="left" vertical="top"/>
    </xf>
    <xf numFmtId="0" fontId="4" fillId="0" borderId="2" xfId="0" applyNumberFormat="1" applyFont="1" applyBorder="1" applyAlignment="1">
      <alignment horizontal="left" vertical="top"/>
    </xf>
    <xf numFmtId="4" fontId="4" fillId="0" borderId="1" xfId="0" applyNumberFormat="1" applyFont="1" applyBorder="1" applyAlignment="1">
      <alignment horizontal="center" vertical="top" wrapText="1"/>
    </xf>
    <xf numFmtId="4" fontId="4" fillId="0" borderId="2" xfId="0" applyNumberFormat="1" applyFont="1" applyBorder="1" applyAlignment="1">
      <alignment horizontal="center" vertical="top" wrapText="1"/>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3" xfId="0" applyNumberFormat="1" applyFont="1" applyBorder="1" applyAlignment="1">
      <alignment horizontal="center" vertical="top"/>
    </xf>
    <xf numFmtId="0" fontId="4" fillId="0" borderId="1" xfId="0" applyNumberFormat="1" applyFont="1" applyBorder="1" applyAlignment="1">
      <alignment horizontal="center" vertical="top"/>
    </xf>
    <xf numFmtId="0" fontId="4" fillId="0" borderId="2" xfId="0" applyNumberFormat="1" applyFont="1" applyBorder="1" applyAlignment="1">
      <alignment horizontal="center" vertical="top"/>
    </xf>
    <xf numFmtId="4" fontId="4" fillId="0" borderId="3" xfId="0" applyNumberFormat="1" applyFont="1" applyFill="1" applyBorder="1" applyAlignment="1">
      <alignment horizontal="center" vertical="top"/>
    </xf>
    <xf numFmtId="4" fontId="4" fillId="0" borderId="1" xfId="0" applyNumberFormat="1" applyFont="1" applyFill="1" applyBorder="1" applyAlignment="1">
      <alignment horizontal="center" vertical="top"/>
    </xf>
    <xf numFmtId="4" fontId="4" fillId="0" borderId="2" xfId="0" applyNumberFormat="1" applyFont="1" applyFill="1" applyBorder="1" applyAlignment="1">
      <alignment horizontal="center" vertical="top"/>
    </xf>
    <xf numFmtId="0" fontId="6" fillId="0" borderId="0" xfId="0" applyNumberFormat="1" applyFont="1" applyBorder="1" applyAlignment="1">
      <alignment horizontal="center" wrapText="1"/>
    </xf>
    <xf numFmtId="0"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4" fontId="4" fillId="0" borderId="3" xfId="0" applyNumberFormat="1" applyFont="1" applyBorder="1" applyAlignment="1">
      <alignment horizontal="center" vertical="top"/>
    </xf>
    <xf numFmtId="4" fontId="4" fillId="0" borderId="1" xfId="0" applyNumberFormat="1" applyFont="1" applyBorder="1" applyAlignment="1">
      <alignment horizontal="center" vertical="top"/>
    </xf>
    <xf numFmtId="4" fontId="4" fillId="0" borderId="2" xfId="0" applyNumberFormat="1" applyFont="1" applyBorder="1" applyAlignment="1">
      <alignment horizontal="center" vertical="top"/>
    </xf>
    <xf numFmtId="2" fontId="4" fillId="0" borderId="3"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2" fontId="4" fillId="0" borderId="2" xfId="0" applyNumberFormat="1" applyFont="1" applyBorder="1" applyAlignment="1">
      <alignment horizontal="center" vertical="top" wrapText="1"/>
    </xf>
    <xf numFmtId="0" fontId="10" fillId="0" borderId="0" xfId="0" applyNumberFormat="1" applyFont="1" applyBorder="1" applyAlignment="1">
      <alignment horizontal="justify" wrapText="1"/>
    </xf>
    <xf numFmtId="0" fontId="9" fillId="0" borderId="0" xfId="0" applyNumberFormat="1" applyFont="1" applyBorder="1" applyAlignment="1">
      <alignment horizontal="justify" wrapText="1"/>
    </xf>
    <xf numFmtId="0" fontId="4" fillId="0" borderId="10" xfId="0" applyNumberFormat="1" applyFont="1" applyBorder="1" applyAlignment="1">
      <alignment horizontal="left" vertical="top" wrapText="1" indent="1"/>
    </xf>
    <xf numFmtId="0" fontId="20" fillId="0" borderId="0" xfId="3" applyFont="1" applyBorder="1" applyAlignment="1">
      <alignment horizontal="left" wrapText="1"/>
    </xf>
    <xf numFmtId="0" fontId="14" fillId="0" borderId="0" xfId="2" applyFont="1" applyFill="1" applyBorder="1" applyAlignment="1">
      <alignment horizontal="center" vertical="center" wrapText="1"/>
    </xf>
    <xf numFmtId="0" fontId="17" fillId="2" borderId="10" xfId="2" applyFont="1" applyFill="1" applyBorder="1" applyAlignment="1">
      <alignment horizontal="center" vertical="center" wrapText="1"/>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4" fillId="0" borderId="0" xfId="0" applyFont="1" applyAlignment="1">
      <alignment horizontal="right"/>
    </xf>
    <xf numFmtId="0" fontId="25" fillId="0" borderId="0" xfId="0" applyFont="1" applyAlignment="1">
      <alignment horizontal="center" wrapText="1"/>
    </xf>
    <xf numFmtId="0" fontId="25" fillId="2" borderId="10"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0" borderId="0" xfId="0" applyFont="1" applyAlignment="1">
      <alignment horizontal="center" vertical="center" wrapText="1"/>
    </xf>
  </cellXfs>
  <cellStyles count="4">
    <cellStyle name="Гиперссылка" xfId="1" builtinId="8"/>
    <cellStyle name="Обычный" xfId="0" builtinId="0"/>
    <cellStyle name="Обычный 3" xfId="2"/>
    <cellStyle name="Обычный_Поступившие заявления_список"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chpto/Downloads/&#1050;&#1086;&#1088;&#1088;%20&#1053;&#1042;&#1042;%20&#1054;&#1054;&#1054;%20&#1058;&#1088;&#1072;&#1085;&#1089;&#1101;&#1085;&#1077;&#1088;&#1075;&#1086;%20&#1085;&#1072;%202022%20(&#1074;&#1072;&#1088;&#1080;&#1072;&#1085;&#1090;%20&#1087;&#1086;&#1076;%20&#1089;&#1088;.&#1079;&#1087;&#1083;.&#1050;&#1062;&#1080;&#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arshiyMaster/Desktop/&#1058;&#1088;&#1072;&#1085;&#1089;&#1101;&#1085;&#1077;&#1088;&#1075;&#1086;/2020-2024/19.04/&#1044;&#1086;&#1083;&#1075;&#1086;&#1089;&#1088;&#1086;&#1095;&#1082;&#107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achpto/Downloads/&#1058;&#1077;&#1093;%20&#1087;&#1088;&#1080;&#1089;%20&#1092;&#1072;&#1082;&#1090;%202019/&#1053;&#1086;&#1074;&#1099;&#1081;%20&#1056;&#1072;&#1089;&#1095;&#1077;&#1090;%20&#1074;&#1099;&#1087;&#1072;&#1076;&#1072;&#1102;&#1097;&#1080;&#1093;%20&#1076;&#1086;&#1093;&#1086;&#1076;&#1086;&#1074;%20&#1087;&#1086;%20&#1090;&#1077;&#1093;%20&#1087;&#1088;&#1080;&#1089;%20&#1079;&#1072;%202019&#10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hau/Desktop/&#1083;&#1077;&#1085;&#1072;/&#1050;&#1086;&#1088;&#1088;&#1077;&#1082;&#1090;&#1080;&#1088;&#1086;&#1074;&#1082;&#1072;%20&#1056;&#1072;&#1089;&#1093;&#1086;&#1076;&#1086;&#1074;%20&#1058;&#1088;&#1072;&#1085;&#1089;&#1101;&#1085;&#1077;&#1088;&#1075;&#1086;%202019%20&#1075;&#1086;&#1076;/&#1056;&#1072;&#1089;&#1095;&#1077;&#1090;%20&#1074;&#1099;&#1087;&#1072;&#1076;&#1072;&#1102;&#1097;&#1080;&#1093;%20&#1088;&#1072;&#1089;&#1093;%20&#1092;&#1072;&#1082;&#1090;%202017%20&#1075;/3&#1042;_&#1042;&#1099;&#1087;&#1072;&#1076;&#1072;&#1102;&#1097;%20&#1087;&#1086;%20&#1092;&#1072;&#1082;&#1090;&#1091;%202017%20&#1075;&#1086;&#1076;&#1072;%20&#1054;&#1054;&#1054;%20&#1058;&#106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hau/Desktop/&#1083;&#1077;&#1085;&#1072;/&#1058;&#1088;&#1072;&#1085;&#1089;&#1101;&#1085;&#1077;&#1088;&#1075;&#1086;/2020-2024/19.04/01.05/&#1042;&#1099;&#1087;&#1072;&#1076;&#1072;&#1102;&#1097;&#1080;&#1077;%20&#1087;&#1086;%20&#1090;&#1077;&#1093;%20&#1087;&#1088;&#1080;&#1089;&#1091;%202018%20&#1075;&#1086;&#1076;(&#1092;&#1072;&#1082;&#1090;)/&#1056;&#1072;&#1089;&#1095;&#1077;&#1090;%20&#1074;&#1099;&#1087;&#1072;&#1076;&#1072;&#1102;&#1097;&#1080;&#1093;%20&#1076;&#1086;&#1093;&#1086;&#1076;&#1086;&#1074;%20&#1087;&#1086;%20&#1090;&#1077;&#1093;%20&#1087;&#1088;&#1080;&#1089;%20&#1079;&#1072;%202018&#107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0;&#1086;&#1088;&#1088;%20&#1053;&#1042;&#1042;%20&#1054;&#1054;&#1054;%20&#1058;&#1088;&#1072;&#1085;&#1089;&#1101;&#1085;&#1077;&#1088;&#1075;&#1086;%20&#1085;&#1072;%202022%20(&#1074;&#1072;&#1088;&#1080;&#1072;&#1085;&#1090;%20&#1087;&#1086;&#1076;%20&#1092;&#1072;&#1082;&#1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
      <sheetName val="стр.2_4"/>
      <sheetName val="стр.2.4 с прибылью"/>
      <sheetName val="2.4 (с убытком уменьш)"/>
      <sheetName val="стр.5"/>
      <sheetName val="НВВ на 2019 год"/>
      <sheetName val="расходы"/>
      <sheetName val="как расписать расходы после кор"/>
      <sheetName val="1.6 корр"/>
      <sheetName val="1.3 корр"/>
      <sheetName val="ОСВ 90.1.1."/>
      <sheetName val="Отчет по ОС за 2020"/>
      <sheetName val="Прил №1 в КЦиТ"/>
      <sheetName val="ПР 2022"/>
      <sheetName val="Коэфф индексац"/>
      <sheetName val="Т2.1"/>
      <sheetName val="Т2.2"/>
      <sheetName val="НР"/>
      <sheetName val="ээ"/>
      <sheetName val="аренда"/>
      <sheetName val="трансп налог"/>
      <sheetName val="отчисл на соц"/>
      <sheetName val="выпадающ"/>
      <sheetName val="отчет по ОС за 2019год"/>
      <sheetName val="Амортизац 2022"/>
      <sheetName val="аморт"/>
      <sheetName val="планов аморт"/>
      <sheetName val="налог на им-во"/>
      <sheetName val="Налог на им-во 2022"/>
      <sheetName val="ФСК 2022"/>
      <sheetName val="корр ПО 2022"/>
      <sheetName val="Экономия расх на опл потерь"/>
      <sheetName val="Форма 4.1 КНК"/>
      <sheetName val="Форма 4.2 КНК"/>
      <sheetName val="КНК"/>
      <sheetName val="Дельта НР"/>
      <sheetName val="Расх на ИПУ 2022"/>
      <sheetName val="П1.15"/>
      <sheetName val="П1.16.2022"/>
      <sheetName val="П1.21.3"/>
      <sheetName val="П1.24"/>
      <sheetName val="П1.25"/>
      <sheetName val="факт по сметам ДЭК"/>
    </sheetNames>
    <sheetDataSet>
      <sheetData sheetId="0"/>
      <sheetData sheetId="1"/>
      <sheetData sheetId="2"/>
      <sheetData sheetId="3"/>
      <sheetData sheetId="4"/>
      <sheetData sheetId="5"/>
      <sheetData sheetId="6"/>
      <sheetData sheetId="7"/>
      <sheetData sheetId="8"/>
      <sheetData sheetId="9">
        <row r="21">
          <cell r="BD21">
            <v>122323.84104166669</v>
          </cell>
        </row>
      </sheetData>
      <sheetData sheetId="10"/>
      <sheetData sheetId="11"/>
      <sheetData sheetId="12">
        <row r="18">
          <cell r="H18">
            <v>15889.403200000001</v>
          </cell>
          <cell r="K18">
            <v>10443.625324358556</v>
          </cell>
        </row>
        <row r="24">
          <cell r="K24">
            <v>38047.312183021393</v>
          </cell>
        </row>
        <row r="27">
          <cell r="K27">
            <v>2611.4892595587366</v>
          </cell>
        </row>
        <row r="62">
          <cell r="K62">
            <v>54477.839999999989</v>
          </cell>
        </row>
        <row r="80">
          <cell r="L80">
            <v>3068.1866666666665</v>
          </cell>
        </row>
        <row r="81">
          <cell r="L81">
            <v>3424.8868500000003</v>
          </cell>
        </row>
        <row r="83">
          <cell r="H83">
            <v>3886</v>
          </cell>
          <cell r="K83">
            <v>5399</v>
          </cell>
          <cell r="L83">
            <v>8281.0807423999995</v>
          </cell>
        </row>
        <row r="88">
          <cell r="K88">
            <v>34177.002903638509</v>
          </cell>
        </row>
        <row r="89">
          <cell r="K89">
            <v>4248.5200000000004</v>
          </cell>
          <cell r="L89">
            <v>826.28099999999904</v>
          </cell>
        </row>
        <row r="90">
          <cell r="K90">
            <v>275.32</v>
          </cell>
          <cell r="L90">
            <v>871.4229965137456</v>
          </cell>
        </row>
        <row r="91">
          <cell r="L91">
            <v>0</v>
          </cell>
        </row>
        <row r="92">
          <cell r="L92">
            <v>0</v>
          </cell>
        </row>
        <row r="93">
          <cell r="L93">
            <v>13439.982179999999</v>
          </cell>
        </row>
        <row r="94">
          <cell r="K94">
            <v>93178.682903638502</v>
          </cell>
        </row>
      </sheetData>
      <sheetData sheetId="13"/>
      <sheetData sheetId="14">
        <row r="19">
          <cell r="I19">
            <v>1303.25</v>
          </cell>
          <cell r="J19">
            <v>1329.1527999999998</v>
          </cell>
          <cell r="K19">
            <v>1340.1133750000001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19">
          <cell r="P19">
            <v>20549.37149780403</v>
          </cell>
        </row>
      </sheetData>
      <sheetData sheetId="39">
        <row r="10">
          <cell r="T10">
            <v>5399</v>
          </cell>
          <cell r="U10">
            <v>8281.0807423999995</v>
          </cell>
        </row>
      </sheetData>
      <sheetData sheetId="40">
        <row r="23">
          <cell r="U23">
            <v>93178.682903638502</v>
          </cell>
          <cell r="X23">
            <v>121359.59581865379</v>
          </cell>
        </row>
        <row r="41">
          <cell r="R41">
            <v>11.16</v>
          </cell>
          <cell r="U41">
            <v>8.1</v>
          </cell>
        </row>
      </sheetData>
      <sheetData sheetId="41">
        <row r="11">
          <cell r="X11">
            <v>84.447472000000005</v>
          </cell>
          <cell r="AA11">
            <v>81.87</v>
          </cell>
        </row>
        <row r="20">
          <cell r="X20">
            <v>22.645422707265883</v>
          </cell>
          <cell r="AA20">
            <v>15.87</v>
          </cell>
          <cell r="AD20">
            <v>22.645422707265883</v>
          </cell>
        </row>
        <row r="27">
          <cell r="AA27">
            <v>25826.1492</v>
          </cell>
          <cell r="AD27">
            <v>39714.356827808399</v>
          </cell>
        </row>
      </sheetData>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ТОГО нормативн числ=69"/>
      <sheetName val="Расчет коэфф неявок"/>
      <sheetName val="ЭСХ2"/>
      <sheetName val="Вспом раб"/>
      <sheetName val="АУП 2"/>
      <sheetName val="ШР Факт"/>
      <sheetName val="ШР План"/>
      <sheetName val="Прогноз ставки 1 разряда"/>
      <sheetName val="Средний тарифный коэф-т"/>
      <sheetName val="Прогноз ставки 1 разряда в КЦиТ"/>
      <sheetName val="Тарифный коэффициент"/>
      <sheetName val="Средний тарифн коэфф"/>
      <sheetName val="П1.16"/>
      <sheetName val="Расчет доли выплат, связанных с"/>
      <sheetName val="НР ВСЕГО"/>
      <sheetName val="Электроэнергия"/>
      <sheetName val="Амортизация по введенным ОС"/>
      <sheetName val="Амотризац. по вводимым"/>
      <sheetName val="Налог на им-во2"/>
      <sheetName val="Амотризация с АМУРОМ"/>
      <sheetName val="Налог на им-во с Амуром"/>
      <sheetName val="ОСВ 01"/>
      <sheetName val="НР &quot;отчисл на соц. нужды&quot;"/>
      <sheetName val="Аренда (Ам+налоги)"/>
      <sheetName val="Расчет транспортного налога"/>
      <sheetName val="Аренда по договорам"/>
      <sheetName val="ПР ВСЕГО"/>
      <sheetName val="Подконтрольные рах. из Прибыли"/>
      <sheetName val="Расшифр Прибыли по поощрен"/>
      <sheetName val="ПР &quot;Материальные затраты&quot;"/>
      <sheetName val="Карточка ГСМ"/>
      <sheetName val="КАРТОЧКА 20 счец одежда"/>
      <sheetName val="Карточка Инструмент"/>
      <sheetName val="Карточка Тех осмотр"/>
      <sheetName val="Карточка Автозапчасти"/>
      <sheetName val="Карточка Хоз инвентарь"/>
      <sheetName val="Резервный запас"/>
      <sheetName val="СИЗЫ"/>
      <sheetName val="СИЗЫ по нормам Приморья"/>
      <sheetName val="Инстументы"/>
      <sheetName val="хоз инвентарь"/>
      <sheetName val="Мат на сод офисн. техн."/>
      <sheetName val="ГСМ"/>
      <sheetName val="Масла и смазки"/>
      <sheetName val="1.4.3 за части автотранспорт"/>
      <sheetName val="Хоз расх"/>
      <sheetName val="Произв. Программа"/>
      <sheetName val="ПР &quot;Прочие расх&quot;"/>
      <sheetName val="Ник Ник"/>
      <sheetName val="Производственная программа на п"/>
      <sheetName val="ПР ПРОЧИЕ"/>
      <sheetName val="ПАСХА"/>
      <sheetName val="Лист5"/>
      <sheetName val="КАРТОЧКА ПО ОБСЛУЖИВАН КОМП"/>
      <sheetName val="План кап ремонта машин"/>
      <sheetName val="Услуги связи"/>
      <sheetName val="Усл охраны"/>
      <sheetName val="ИТС"/>
      <sheetName val="на обеспечение норм.усл.тр."/>
      <sheetName val="подготовка кадров"/>
      <sheetName val="Расходы по обечспечению ЧС"/>
      <sheetName val="КАРТОЧКА НА ОБУЧЕНИЕ"/>
      <sheetName val="мыло"/>
      <sheetName val="Проведение ОТ и ТБ"/>
      <sheetName val="Медосмотры"/>
      <sheetName val="Представит. расх."/>
      <sheetName val="командировочные"/>
      <sheetName val="Страхование ТС"/>
      <sheetName val="ДМС+страхов от несчатных случ"/>
      <sheetName val="5-3 за 2018 год"/>
      <sheetName val="РУ Форма 1.6"/>
      <sheetName val="НВВ 2020-2024"/>
      <sheetName val="Лист4"/>
      <sheetName val="Лист3"/>
      <sheetName val="10 попытка"/>
      <sheetName val="5-3 нов"/>
      <sheetName val="1.6."/>
      <sheetName val="НВВ ПЛАН на 2020 г."/>
      <sheetName val="Старт договоры"/>
      <sheetName val="Лист6"/>
      <sheetName val="Лист13"/>
      <sheetName val="П1.15."/>
      <sheetName val="Коэфф-т индексации"/>
      <sheetName val="П2.1 (УЕ по ЛЭП)"/>
      <sheetName val="П2.2. (УЕ по ТП оборуд.)"/>
      <sheetName val="Лист10"/>
      <sheetName val="Лист2"/>
      <sheetName val="П№1 ТП "/>
      <sheetName val="П№2 ЛЭП (обоснование собст)"/>
      <sheetName val="Сведения по ТП"/>
      <sheetName val="Прил № 3"/>
      <sheetName val="Приложение №4"/>
      <sheetName val="АНКЕТА (обновить)"/>
      <sheetName val="П1.15(2)"/>
      <sheetName val="П1.18"/>
      <sheetName val="П1.16.2"/>
      <sheetName val="П1.17"/>
      <sheetName val="П1.21(3)"/>
      <sheetName val="П1.20"/>
      <sheetName val="П1.24"/>
      <sheetName val="П1.25"/>
      <sheetName val="П1.25 старая схема"/>
      <sheetName val="П1.25 новая схема"/>
      <sheetName val="Свод по выпадающим"/>
      <sheetName val="Корректировка по ПО"/>
      <sheetName val="Кач и над."/>
      <sheetName val="Фактич даные по объему отпуска "/>
      <sheetName val="Ф3.1"/>
      <sheetName val="ИПР 2020-2024"/>
      <sheetName val="ОБОСНОВАНИЕ"/>
      <sheetName val="Прил №5"/>
      <sheetName val="Прил №2"/>
      <sheetName val="Прил №1"/>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row r="13">
          <cell r="D13">
            <v>313241.29125843343</v>
          </cell>
          <cell r="J13">
            <v>569062.944358579</v>
          </cell>
          <cell r="K13">
            <v>568819.86042559543</v>
          </cell>
          <cell r="L13">
            <v>585082.23749724834</v>
          </cell>
          <cell r="M13">
            <v>584832.31067839719</v>
          </cell>
          <cell r="N13">
            <v>605602.97883238469</v>
          </cell>
          <cell r="O13">
            <v>605344.28626527835</v>
          </cell>
          <cell r="P13">
            <v>620464.76451070083</v>
          </cell>
          <cell r="Q13">
            <v>620199.72350472759</v>
          </cell>
        </row>
        <row r="14">
          <cell r="J14">
            <v>374.39522774647475</v>
          </cell>
          <cell r="K14">
            <v>459.91004315882486</v>
          </cell>
          <cell r="L14">
            <v>389.37103685633377</v>
          </cell>
          <cell r="M14">
            <v>478.306444885178</v>
          </cell>
          <cell r="N14">
            <v>404.94587833058716</v>
          </cell>
          <cell r="O14">
            <v>497.4387026805851</v>
          </cell>
          <cell r="P14">
            <v>421.14371346381063</v>
          </cell>
          <cell r="Q14">
            <v>517.33625078780847</v>
          </cell>
        </row>
        <row r="15">
          <cell r="J15">
            <v>2.3603798059114522</v>
          </cell>
          <cell r="K15">
            <v>2.4497009642153338</v>
          </cell>
          <cell r="L15">
            <v>2.4312616785629477</v>
          </cell>
          <cell r="M15">
            <v>2.8946640799175829</v>
          </cell>
          <cell r="N15">
            <v>2.5184522810494192</v>
          </cell>
          <cell r="O15">
            <v>2.6149958569312495</v>
          </cell>
          <cell r="P15">
            <v>2.586516570418909</v>
          </cell>
          <cell r="Q15">
            <v>2.6868592666475655</v>
          </cell>
        </row>
      </sheetData>
      <sheetData sheetId="111" refreshError="1"/>
      <sheetData sheetId="112" refreshError="1"/>
      <sheetData sheetId="1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заявителей "/>
      <sheetName val="Реестр заявителей (2019)"/>
      <sheetName val="Средний факт за 3 года"/>
      <sheetName val="П №1 (2019)"/>
      <sheetName val="П № 2 (2019)"/>
      <sheetName val="СВОД"/>
      <sheetName val="П1 нов ред."/>
      <sheetName val="Исходник Марата 2019"/>
      <sheetName val="Данные о стр-ве линий"/>
      <sheetName val="Информация о ТП за 3 прошедших "/>
      <sheetName val="План по расчету КЦиТ "/>
      <sheetName val="П №1"/>
      <sheetName val="Лист2"/>
      <sheetName val="Приложение № 1"/>
      <sheetName val="П №2"/>
      <sheetName val="Отчет по ОС за янв 2018"/>
      <sheetName val="П2 нов. ред."/>
      <sheetName val="Лист1"/>
      <sheetName val="Лист3"/>
      <sheetName val="Прил № 1"/>
      <sheetName val="Прил №2"/>
      <sheetName val="Лист4"/>
      <sheetName val="реестр"/>
      <sheetName val="Дог № 47"/>
      <sheetName val="№7"/>
      <sheetName val="№31"/>
      <sheetName val="№39"/>
      <sheetName val="№52"/>
      <sheetName val="№6"/>
      <sheetName val="замечания к пакету"/>
      <sheetName val="№1"/>
      <sheetName val="№1.2"/>
      <sheetName val="№91"/>
      <sheetName val="89"/>
      <sheetName val="№10"/>
      <sheetName val="№45"/>
    </sheetNames>
    <sheetDataSet>
      <sheetData sheetId="0"/>
      <sheetData sheetId="1">
        <row r="18">
          <cell r="A18">
            <v>10</v>
          </cell>
          <cell r="E18">
            <v>172</v>
          </cell>
        </row>
        <row r="26">
          <cell r="A26">
            <v>4</v>
          </cell>
          <cell r="E26">
            <v>425</v>
          </cell>
        </row>
        <row r="29">
          <cell r="P29" t="str">
            <v>СИП-4 4*95</v>
          </cell>
          <cell r="Q29">
            <v>0.91900000000000004</v>
          </cell>
        </row>
        <row r="30">
          <cell r="Q30">
            <v>0.05</v>
          </cell>
        </row>
        <row r="31">
          <cell r="Q31">
            <v>0.23799999999999999</v>
          </cell>
        </row>
        <row r="32">
          <cell r="Q32">
            <v>0.2</v>
          </cell>
        </row>
        <row r="33">
          <cell r="Q33">
            <v>0.12</v>
          </cell>
        </row>
        <row r="35">
          <cell r="P35" t="str">
            <v>СИП-3 1*35</v>
          </cell>
          <cell r="Q35">
            <v>0</v>
          </cell>
        </row>
        <row r="39">
          <cell r="P39" t="str">
            <v>СИП-4 4*95</v>
          </cell>
          <cell r="Q39">
            <v>0.60099999999999998</v>
          </cell>
        </row>
        <row r="40">
          <cell r="P40" t="str">
            <v>СИП-4 4*50</v>
          </cell>
          <cell r="Q40">
            <v>0.23100000000000001</v>
          </cell>
        </row>
        <row r="42">
          <cell r="Q42">
            <v>7.4999999999999997E-2</v>
          </cell>
        </row>
        <row r="46">
          <cell r="Q46">
            <v>2.4340000000000002</v>
          </cell>
        </row>
      </sheetData>
      <sheetData sheetId="2"/>
      <sheetData sheetId="3">
        <row r="8">
          <cell r="E8">
            <v>141.30000000000001</v>
          </cell>
          <cell r="K8">
            <v>684</v>
          </cell>
        </row>
        <row r="11">
          <cell r="E11">
            <v>1570.0130399999998</v>
          </cell>
          <cell r="K11">
            <v>1530.0926000000002</v>
          </cell>
        </row>
        <row r="58">
          <cell r="E58">
            <v>4.5833333333333339</v>
          </cell>
          <cell r="K58">
            <v>22.916666666666668</v>
          </cell>
        </row>
        <row r="61">
          <cell r="E61">
            <v>1706.7297066666665</v>
          </cell>
          <cell r="K61">
            <v>2191.1759333333334</v>
          </cell>
        </row>
      </sheetData>
      <sheetData sheetId="4">
        <row r="8">
          <cell r="E8">
            <v>1502.2439999999999</v>
          </cell>
          <cell r="K8">
            <v>872.39484999999991</v>
          </cell>
        </row>
        <row r="41">
          <cell r="K41">
            <v>872.39484999999991</v>
          </cell>
        </row>
      </sheetData>
      <sheetData sheetId="5">
        <row r="7">
          <cell r="C7">
            <v>136.71666666666667</v>
          </cell>
        </row>
      </sheetData>
      <sheetData sheetId="6"/>
      <sheetData sheetId="7"/>
      <sheetData sheetId="8"/>
      <sheetData sheetId="9">
        <row r="33">
          <cell r="D33">
            <v>63</v>
          </cell>
        </row>
        <row r="34">
          <cell r="D34">
            <v>29</v>
          </cell>
        </row>
        <row r="35">
          <cell r="D35">
            <v>1</v>
          </cell>
        </row>
        <row r="38">
          <cell r="D38">
            <v>1</v>
          </cell>
        </row>
        <row r="42">
          <cell r="D42">
            <v>70</v>
          </cell>
        </row>
        <row r="47">
          <cell r="D47">
            <v>19</v>
          </cell>
        </row>
        <row r="54">
          <cell r="D54">
            <v>2</v>
          </cell>
        </row>
      </sheetData>
      <sheetData sheetId="10">
        <row r="26">
          <cell r="E26">
            <v>21</v>
          </cell>
        </row>
        <row r="27">
          <cell r="E27">
            <v>1855</v>
          </cell>
        </row>
      </sheetData>
      <sheetData sheetId="11"/>
      <sheetData sheetId="12"/>
      <sheetData sheetId="13">
        <row r="14">
          <cell r="D14">
            <v>3.4000000000000002E-2</v>
          </cell>
        </row>
        <row r="17">
          <cell r="D17">
            <v>6.8000000000000005E-2</v>
          </cell>
        </row>
        <row r="18">
          <cell r="D18">
            <v>0.48699999999999999</v>
          </cell>
        </row>
        <row r="19">
          <cell r="D19">
            <v>0.26</v>
          </cell>
        </row>
        <row r="20">
          <cell r="D20">
            <v>0.10900000000000001</v>
          </cell>
        </row>
        <row r="21">
          <cell r="D21">
            <v>0.114</v>
          </cell>
        </row>
        <row r="22">
          <cell r="D22">
            <v>0.45399999999999996</v>
          </cell>
        </row>
      </sheetData>
      <sheetData sheetId="14">
        <row r="14">
          <cell r="D14">
            <v>2.8000000000000001E-2</v>
          </cell>
        </row>
      </sheetData>
      <sheetData sheetId="15"/>
      <sheetData sheetId="16"/>
      <sheetData sheetId="17"/>
      <sheetData sheetId="18"/>
      <sheetData sheetId="19">
        <row r="22">
          <cell r="D22">
            <v>0.45399999999999996</v>
          </cell>
        </row>
        <row r="56">
          <cell r="E56">
            <v>1478.385881355932</v>
          </cell>
          <cell r="K56">
            <v>2145.0356733333333</v>
          </cell>
        </row>
      </sheetData>
      <sheetData sheetId="20">
        <row r="14">
          <cell r="B14" t="str">
            <v>СИП-4 4*25</v>
          </cell>
          <cell r="D14">
            <v>2.8000000000000001E-2</v>
          </cell>
        </row>
        <row r="19">
          <cell r="B19" t="str">
            <v>СИП-3 1*95</v>
          </cell>
          <cell r="D19">
            <v>0.35</v>
          </cell>
        </row>
        <row r="63">
          <cell r="E63">
            <v>796.08202000000006</v>
          </cell>
          <cell r="K63">
            <v>555.23816666666664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Исходная инф"/>
      <sheetName val="Информация о тех. прис."/>
      <sheetName val="Плановые показатели"/>
      <sheetName val="Инф о тех прис-и"/>
      <sheetName val="П1 до 15 кВт суммарно"/>
      <sheetName val="П1 от 15 до 150 (0,4 кВт) сумм"/>
      <sheetName val="П1 0,4 кВт льготн"/>
      <sheetName val="П1 0,4кв льготн+стр-во(Шмонин)"/>
      <sheetName val="П1 0,4кВт повторное"/>
      <sheetName val="0,4кВ Приложение №3"/>
      <sheetName val="04 кВт ЛЬГОТН"/>
      <sheetName val="0,4 кВт НЕ льготн"/>
      <sheetName val="0,4 кВт перенос в льготн"/>
      <sheetName val="0,4 кВт пере в льготн"/>
      <sheetName val="6 кВ Приложение №3"/>
      <sheetName val="Факт за 2017 г."/>
      <sheetName val="Факт за 2016 г."/>
      <sheetName val="Постановлен 2016"/>
      <sheetName val="П 2017 ( от 19.12.16 № 47)"/>
      <sheetName val="Анализ факта"/>
      <sheetName val="П 2018 ( от 27.12.17 № 41_1)"/>
      <sheetName val="ВЫВОД"/>
      <sheetName val="проверка"/>
      <sheetName val="Раб1"/>
      <sheetName val="Раб2"/>
      <sheetName val="данные по тех. прису"/>
      <sheetName val="Лист2"/>
      <sheetName val="Прил №1 нов редакц"/>
      <sheetName val="Прил № 2 в нов.редакц."/>
    </sheetNames>
    <sheetDataSet>
      <sheetData sheetId="0"/>
      <sheetData sheetId="1"/>
      <sheetData sheetId="2"/>
      <sheetData sheetId="3"/>
      <sheetData sheetId="4">
        <row r="44">
          <cell r="I44">
            <v>1995.4854400000004</v>
          </cell>
        </row>
      </sheetData>
      <sheetData sheetId="5">
        <row r="14">
          <cell r="K14">
            <v>1727.0965250000002</v>
          </cell>
        </row>
        <row r="23">
          <cell r="E23">
            <v>2547.4011900000005</v>
          </cell>
          <cell r="K23">
            <v>2551.4851583333334</v>
          </cell>
        </row>
      </sheetData>
      <sheetData sheetId="6">
        <row r="24">
          <cell r="E24">
            <v>0</v>
          </cell>
          <cell r="K24">
            <v>1043.2014999999997</v>
          </cell>
        </row>
      </sheetData>
      <sheetData sheetId="7"/>
      <sheetData sheetId="8"/>
      <sheetData sheetId="9"/>
      <sheetData sheetId="10"/>
      <sheetData sheetId="11"/>
      <sheetData sheetId="12"/>
      <sheetData sheetId="13"/>
      <sheetData sheetId="14"/>
      <sheetData sheetId="15">
        <row r="24">
          <cell r="K24">
            <v>100.3336</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заявителей "/>
      <sheetName val="Данные о стр-ве линий"/>
      <sheetName val="Информация о ТП за 3 прошедших "/>
      <sheetName val="План по расчету КЦиТ "/>
      <sheetName val="Средний факт за 3 года"/>
      <sheetName val="П №1"/>
      <sheetName val="Лист2"/>
      <sheetName val="Приложение № 1"/>
      <sheetName val="П №2"/>
      <sheetName val="Отчет по ОС за янв 2018"/>
      <sheetName val="П1 нов ред."/>
      <sheetName val="П2 нов. ред."/>
      <sheetName val="Лист1"/>
      <sheetName val="Лист3"/>
      <sheetName val="СВОД"/>
      <sheetName val="Прил № 1"/>
      <sheetName val="Прил №2"/>
      <sheetName val="Лист4"/>
      <sheetName val="реестр"/>
    </sheetNames>
    <sheetDataSet>
      <sheetData sheetId="0"/>
      <sheetData sheetId="1"/>
      <sheetData sheetId="2"/>
      <sheetData sheetId="3"/>
      <sheetData sheetId="4"/>
      <sheetData sheetId="5"/>
      <sheetData sheetId="6"/>
      <sheetData sheetId="7"/>
      <sheetData sheetId="8">
        <row r="8">
          <cell r="E8">
            <v>796.08202000000006</v>
          </cell>
          <cell r="K8">
            <v>314.03816666666665</v>
          </cell>
        </row>
      </sheetData>
      <sheetData sheetId="9"/>
      <sheetData sheetId="10"/>
      <sheetData sheetId="11"/>
      <sheetData sheetId="12"/>
      <sheetData sheetId="13"/>
      <sheetData sheetId="14"/>
      <sheetData sheetId="15">
        <row r="8">
          <cell r="E8">
            <v>989.1</v>
          </cell>
          <cell r="K8">
            <v>994.70000000000016</v>
          </cell>
        </row>
        <row r="11">
          <cell r="E11">
            <v>521.91300000000001</v>
          </cell>
          <cell r="K11">
            <v>1642.2440866666666</v>
          </cell>
        </row>
        <row r="53">
          <cell r="E53">
            <v>32.627118644067799</v>
          </cell>
          <cell r="K53">
            <v>28.19444444444445</v>
          </cell>
        </row>
        <row r="56">
          <cell r="E56">
            <v>1478.385881355932</v>
          </cell>
          <cell r="K56">
            <v>2608.7496422222225</v>
          </cell>
        </row>
      </sheetData>
      <sheetData sheetId="16">
        <row r="63">
          <cell r="E63">
            <v>796.08202000000006</v>
          </cell>
          <cell r="K63">
            <v>314.03816666666665</v>
          </cell>
        </row>
      </sheetData>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
      <sheetName val="стр.2_4"/>
      <sheetName val="стр.2.4 с прибылью"/>
      <sheetName val="2.4 (с убытком уменьш)"/>
      <sheetName val="стр.5"/>
      <sheetName val="Лист1"/>
      <sheetName val="НВВ на 2019 год"/>
      <sheetName val="расходы"/>
      <sheetName val="как расписать расходы после кор"/>
      <sheetName val="1.6 корр"/>
      <sheetName val="1.3 корр"/>
      <sheetName val="ОСВ 90.1.1."/>
      <sheetName val="Отчет по ОС за 2020"/>
      <sheetName val="Прил №1 в КЦиТ"/>
      <sheetName val="ПР 2022"/>
      <sheetName val="Коэфф индексац"/>
      <sheetName val="Т2.1"/>
      <sheetName val="Т2.2"/>
      <sheetName val="НР"/>
      <sheetName val="ээ"/>
      <sheetName val="аренда"/>
      <sheetName val="трансп налог"/>
      <sheetName val="отчисл на соц"/>
      <sheetName val="выпадающ"/>
      <sheetName val="отчет по ОС за 2019год"/>
      <sheetName val="Амортизац 2022"/>
      <sheetName val="аморт"/>
      <sheetName val="планов аморт"/>
      <sheetName val="налог на им-во"/>
      <sheetName val="Налог на им-во 2022"/>
      <sheetName val="ФСК 2022"/>
      <sheetName val="корр ПО 2022"/>
      <sheetName val="Экономия расх на опл потерь"/>
      <sheetName val="Форма 4.1 КНК"/>
      <sheetName val="Форма 4.2 КНК"/>
      <sheetName val="КНК"/>
      <sheetName val="Дельта НР"/>
      <sheetName val="Расх на ИПУ 2022"/>
      <sheetName val="П1.15"/>
      <sheetName val="П1.16.2022"/>
      <sheetName val="П1.21.3"/>
      <sheetName val="П1.24"/>
      <sheetName val="П1.25"/>
      <sheetName val="факт по сметам ДЭ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H18">
            <v>11551.653</v>
          </cell>
          <cell r="N18">
            <v>10451.080401860096</v>
          </cell>
        </row>
        <row r="24">
          <cell r="H24">
            <v>39039.722155199997</v>
          </cell>
          <cell r="N24">
            <v>38074.471876350122</v>
          </cell>
        </row>
        <row r="27">
          <cell r="H27">
            <v>12909.8053</v>
          </cell>
          <cell r="N27">
            <v>2613.3534450517805</v>
          </cell>
        </row>
        <row r="62">
          <cell r="H62">
            <v>68889.052965199997</v>
          </cell>
          <cell r="N62">
            <v>54516.728461305596</v>
          </cell>
        </row>
        <row r="88">
          <cell r="H88">
            <v>42369.594034800801</v>
          </cell>
          <cell r="N88">
            <v>59268.934562962728</v>
          </cell>
        </row>
        <row r="94">
          <cell r="H94">
            <v>111258.6470000008</v>
          </cell>
          <cell r="N94">
            <v>128923.34920078208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35">
          <cell r="O35">
            <v>52351.388888888898</v>
          </cell>
          <cell r="P35">
            <v>52472.742503999994</v>
          </cell>
          <cell r="S35">
            <v>53378.291492494987</v>
          </cell>
        </row>
      </sheetData>
      <sheetData sheetId="40"/>
      <sheetData sheetId="41">
        <row r="29">
          <cell r="S29">
            <v>740883.78544878401</v>
          </cell>
          <cell r="T29">
            <v>881303.81216538406</v>
          </cell>
          <cell r="V29">
            <v>947452.41038318898</v>
          </cell>
          <cell r="W29">
            <v>970974.07407407404</v>
          </cell>
          <cell r="Y29">
            <v>1310908.6128774292</v>
          </cell>
          <cell r="Z29">
            <v>1343453.5208682343</v>
          </cell>
        </row>
      </sheetData>
      <sheetData sheetId="42">
        <row r="28">
          <cell r="Y28">
            <v>361.00114999035441</v>
          </cell>
          <cell r="Z28">
            <v>537.70778390585804</v>
          </cell>
          <cell r="AB28">
            <v>304.80051294229401</v>
          </cell>
          <cell r="AC28">
            <v>326.73540241448694</v>
          </cell>
          <cell r="AE28">
            <v>386.73613501568155</v>
          </cell>
          <cell r="AF28">
            <v>564.51740645484892</v>
          </cell>
        </row>
        <row r="29">
          <cell r="Y29">
            <v>1.5923634218547056</v>
          </cell>
          <cell r="Z29">
            <v>1.8597225611188606</v>
          </cell>
          <cell r="AB29">
            <v>1.3969244739966755</v>
          </cell>
          <cell r="AC29">
            <v>1.5135900301810863</v>
          </cell>
          <cell r="AE29">
            <v>1.8083119662748524</v>
          </cell>
          <cell r="AF29">
            <v>2.2097189297489672</v>
          </cell>
        </row>
      </sheetData>
      <sheetData sheetId="4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l@transenergo-kh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62"/>
  <sheetViews>
    <sheetView tabSelected="1" view="pageBreakPreview" topLeftCell="A61" zoomScaleNormal="100" zoomScaleSheetLayoutView="100" workbookViewId="0">
      <selection activeCell="CK66" sqref="CK66:DA66"/>
    </sheetView>
  </sheetViews>
  <sheetFormatPr defaultColWidth="0.85546875" defaultRowHeight="15.75" outlineLevelRow="1" x14ac:dyDescent="0.25"/>
  <cols>
    <col min="1" max="66" width="0.85546875" style="1"/>
    <col min="67" max="67" width="1.28515625" style="1" customWidth="1"/>
    <col min="68" max="69" width="0.85546875" style="1"/>
    <col min="70" max="70" width="0.85546875" style="1" customWidth="1"/>
    <col min="71" max="73" width="0.85546875" style="1"/>
    <col min="74" max="74" width="0.85546875" style="1" customWidth="1"/>
    <col min="75" max="79" width="0.85546875" style="1"/>
    <col min="80" max="80" width="4.28515625" style="1" customWidth="1"/>
    <col min="81" max="86" width="0.85546875" style="1"/>
    <col min="87" max="88" width="0.85546875" style="1" customWidth="1"/>
    <col min="89" max="104" width="0.85546875" style="1"/>
    <col min="105" max="105" width="1.28515625" style="1" customWidth="1"/>
    <col min="106" max="16384" width="0.85546875" style="1"/>
  </cols>
  <sheetData>
    <row r="1" spans="1:105" s="3" customFormat="1" ht="12.75" x14ac:dyDescent="0.2">
      <c r="BQ1" s="3" t="s">
        <v>2</v>
      </c>
    </row>
    <row r="2" spans="1:105" s="3" customFormat="1" ht="39.75" customHeight="1" x14ac:dyDescent="0.2">
      <c r="BQ2" s="98" t="s">
        <v>3</v>
      </c>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row>
    <row r="3" spans="1:105" ht="3" customHeight="1" x14ac:dyDescent="0.25"/>
    <row r="4" spans="1:105" s="4" customFormat="1" ht="24" customHeight="1" x14ac:dyDescent="0.2">
      <c r="BQ4" s="97" t="s">
        <v>4</v>
      </c>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row>
    <row r="6" spans="1:105" x14ac:dyDescent="0.25">
      <c r="DA6" s="6"/>
    </row>
    <row r="8" spans="1:105" s="5" customFormat="1" ht="16.5" x14ac:dyDescent="0.25">
      <c r="A8" s="100" t="s">
        <v>5</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row>
    <row r="9" spans="1:105" s="5" customFormat="1" ht="6" customHeight="1" x14ac:dyDescent="0.2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row>
    <row r="10" spans="1:105" s="5" customFormat="1" ht="16.5" x14ac:dyDescent="0.25">
      <c r="A10" s="100" t="s">
        <v>6</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row>
    <row r="11" spans="1:105" s="5" customFormat="1" ht="16.5" x14ac:dyDescent="0.25">
      <c r="AU11" s="7" t="s">
        <v>7</v>
      </c>
      <c r="AV11" s="101" t="s">
        <v>341</v>
      </c>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5" t="s">
        <v>8</v>
      </c>
    </row>
    <row r="12" spans="1:105" s="5" customFormat="1" ht="16.5" x14ac:dyDescent="0.25">
      <c r="A12" s="100" t="s">
        <v>9</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row>
    <row r="14" spans="1:105" x14ac:dyDescent="0.25">
      <c r="A14" s="102" t="s">
        <v>249</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row>
    <row r="15" spans="1:105" s="3" customFormat="1" ht="12.75" x14ac:dyDescent="0.2">
      <c r="A15" s="103" t="s">
        <v>10</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row>
    <row r="16" spans="1:105" x14ac:dyDescent="0.25">
      <c r="A16" s="102" t="s">
        <v>250</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row>
    <row r="18" spans="1:105" x14ac:dyDescent="0.25">
      <c r="A18" s="96" t="s">
        <v>11</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row>
    <row r="20" spans="1:105" x14ac:dyDescent="0.25">
      <c r="A20" s="1" t="s">
        <v>12</v>
      </c>
      <c r="AA20" s="99" t="s">
        <v>249</v>
      </c>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row>
    <row r="21" spans="1:105" x14ac:dyDescent="0.25">
      <c r="A21" s="1" t="s">
        <v>13</v>
      </c>
      <c r="AH21" s="94" t="s">
        <v>251</v>
      </c>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row>
    <row r="22" spans="1:105" x14ac:dyDescent="0.25">
      <c r="A22" s="1" t="s">
        <v>14</v>
      </c>
      <c r="X22" s="92" t="s">
        <v>252</v>
      </c>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row>
    <row r="23" spans="1:105" x14ac:dyDescent="0.25">
      <c r="A23" s="1" t="s">
        <v>15</v>
      </c>
      <c r="X23" s="93" t="s">
        <v>252</v>
      </c>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row>
    <row r="24" spans="1:105" x14ac:dyDescent="0.25">
      <c r="A24" s="1" t="s">
        <v>16</v>
      </c>
      <c r="H24" s="92" t="s">
        <v>253</v>
      </c>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row>
    <row r="25" spans="1:105" x14ac:dyDescent="0.25">
      <c r="A25" s="1" t="s">
        <v>17</v>
      </c>
      <c r="H25" s="92" t="s">
        <v>254</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row>
    <row r="26" spans="1:105" x14ac:dyDescent="0.25">
      <c r="A26" s="1" t="s">
        <v>18</v>
      </c>
      <c r="Z26" s="94" t="s">
        <v>255</v>
      </c>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row>
    <row r="27" spans="1:105" x14ac:dyDescent="0.25">
      <c r="A27" s="1" t="s">
        <v>19</v>
      </c>
      <c r="AF27" s="95" t="s">
        <v>256</v>
      </c>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row>
    <row r="28" spans="1:105" x14ac:dyDescent="0.25">
      <c r="A28" s="1" t="s">
        <v>20</v>
      </c>
      <c r="Z28" s="92" t="s">
        <v>257</v>
      </c>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row>
    <row r="29" spans="1:105" x14ac:dyDescent="0.25">
      <c r="A29" s="1" t="s">
        <v>21</v>
      </c>
      <c r="H29" s="92" t="s">
        <v>257</v>
      </c>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row>
    <row r="31" spans="1:105" x14ac:dyDescent="0.25">
      <c r="A31" s="96" t="s">
        <v>22</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row>
    <row r="33" spans="1:105" s="3" customFormat="1" ht="57" customHeight="1" x14ac:dyDescent="0.2">
      <c r="A33" s="85" t="s">
        <v>0</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t="s">
        <v>1</v>
      </c>
      <c r="AK33" s="85"/>
      <c r="AL33" s="85"/>
      <c r="AM33" s="85"/>
      <c r="AN33" s="85"/>
      <c r="AO33" s="85"/>
      <c r="AP33" s="85"/>
      <c r="AQ33" s="85"/>
      <c r="AR33" s="85"/>
      <c r="AS33" s="85"/>
      <c r="AT33" s="85"/>
      <c r="AU33" s="85"/>
      <c r="AV33" s="85"/>
      <c r="AW33" s="85"/>
      <c r="AX33" s="85"/>
      <c r="AY33" s="85"/>
      <c r="AZ33" s="85" t="s">
        <v>342</v>
      </c>
      <c r="BA33" s="85"/>
      <c r="BB33" s="85"/>
      <c r="BC33" s="85"/>
      <c r="BD33" s="85"/>
      <c r="BE33" s="85"/>
      <c r="BF33" s="85"/>
      <c r="BG33" s="85"/>
      <c r="BH33" s="85"/>
      <c r="BI33" s="85"/>
      <c r="BJ33" s="85"/>
      <c r="BK33" s="85"/>
      <c r="BL33" s="85"/>
      <c r="BM33" s="85"/>
      <c r="BN33" s="85"/>
      <c r="BO33" s="85"/>
      <c r="BP33" s="85"/>
      <c r="BQ33" s="85"/>
      <c r="BR33" s="85"/>
      <c r="BS33" s="85"/>
      <c r="BT33" s="85" t="s">
        <v>343</v>
      </c>
      <c r="BU33" s="85"/>
      <c r="BV33" s="85"/>
      <c r="BW33" s="85"/>
      <c r="BX33" s="85"/>
      <c r="BY33" s="85"/>
      <c r="BZ33" s="85"/>
      <c r="CA33" s="85"/>
      <c r="CB33" s="85"/>
      <c r="CC33" s="85"/>
      <c r="CD33" s="85"/>
      <c r="CE33" s="85"/>
      <c r="CF33" s="85"/>
      <c r="CG33" s="85"/>
      <c r="CH33" s="85"/>
      <c r="CI33" s="85"/>
      <c r="CJ33" s="85"/>
      <c r="CK33" s="85" t="s">
        <v>344</v>
      </c>
      <c r="CL33" s="85"/>
      <c r="CM33" s="85"/>
      <c r="CN33" s="85"/>
      <c r="CO33" s="85"/>
      <c r="CP33" s="85"/>
      <c r="CQ33" s="85"/>
      <c r="CR33" s="85"/>
      <c r="CS33" s="85"/>
      <c r="CT33" s="85"/>
      <c r="CU33" s="85"/>
      <c r="CV33" s="85"/>
      <c r="CW33" s="85"/>
      <c r="CX33" s="85"/>
      <c r="CY33" s="85"/>
      <c r="CZ33" s="85"/>
      <c r="DA33" s="85"/>
    </row>
    <row r="34" spans="1:105" s="2" customFormat="1" ht="45.75" customHeight="1" x14ac:dyDescent="0.25">
      <c r="A34" s="84" t="s">
        <v>23</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row>
    <row r="35" spans="1:105" s="3" customFormat="1" ht="27.75" customHeight="1" x14ac:dyDescent="0.2">
      <c r="A35" s="88" t="s">
        <v>25</v>
      </c>
      <c r="B35" s="88"/>
      <c r="C35" s="88"/>
      <c r="D35" s="88"/>
      <c r="E35" s="88"/>
      <c r="F35" s="88"/>
      <c r="G35" s="88"/>
      <c r="H35" s="89" t="s">
        <v>24</v>
      </c>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row>
    <row r="36" spans="1:105" ht="15" customHeight="1" x14ac:dyDescent="0.25">
      <c r="A36" s="88" t="s">
        <v>27</v>
      </c>
      <c r="B36" s="88"/>
      <c r="C36" s="88"/>
      <c r="D36" s="88"/>
      <c r="E36" s="88"/>
      <c r="F36" s="88"/>
      <c r="G36" s="88"/>
      <c r="H36" s="89" t="s">
        <v>28</v>
      </c>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7" t="s">
        <v>29</v>
      </c>
      <c r="AK36" s="87"/>
      <c r="AL36" s="87"/>
      <c r="AM36" s="87"/>
      <c r="AN36" s="87"/>
      <c r="AO36" s="87"/>
      <c r="AP36" s="87"/>
      <c r="AQ36" s="87"/>
      <c r="AR36" s="87"/>
      <c r="AS36" s="87"/>
      <c r="AT36" s="87"/>
      <c r="AU36" s="87"/>
      <c r="AV36" s="87"/>
      <c r="AW36" s="87"/>
      <c r="AX36" s="87"/>
      <c r="AY36" s="87"/>
      <c r="AZ36" s="86">
        <f>'[1]1.3 корр'!$BD$21</f>
        <v>122323.84104166669</v>
      </c>
      <c r="BA36" s="87"/>
      <c r="BB36" s="87"/>
      <c r="BC36" s="87"/>
      <c r="BD36" s="87"/>
      <c r="BE36" s="87"/>
      <c r="BF36" s="87"/>
      <c r="BG36" s="87"/>
      <c r="BH36" s="87"/>
      <c r="BI36" s="87"/>
      <c r="BJ36" s="87"/>
      <c r="BK36" s="87"/>
      <c r="BL36" s="87"/>
      <c r="BM36" s="87"/>
      <c r="BN36" s="87"/>
      <c r="BO36" s="87"/>
      <c r="BP36" s="87"/>
      <c r="BQ36" s="87"/>
      <c r="BR36" s="87"/>
      <c r="BS36" s="87"/>
      <c r="BT36" s="90">
        <f>[1]П1.24!$U$23+[1]П1.25!$AA$27</f>
        <v>119004.8321036385</v>
      </c>
      <c r="BU36" s="91"/>
      <c r="BV36" s="91"/>
      <c r="BW36" s="91"/>
      <c r="BX36" s="91"/>
      <c r="BY36" s="91"/>
      <c r="BZ36" s="91"/>
      <c r="CA36" s="91"/>
      <c r="CB36" s="91"/>
      <c r="CC36" s="91"/>
      <c r="CD36" s="91"/>
      <c r="CE36" s="91"/>
      <c r="CF36" s="91"/>
      <c r="CG36" s="91"/>
      <c r="CH36" s="91"/>
      <c r="CI36" s="91"/>
      <c r="CJ36" s="91"/>
      <c r="CK36" s="90">
        <f>[1]П1.24!$X$23+[1]П1.25!$AD$27</f>
        <v>161073.95264646219</v>
      </c>
      <c r="CL36" s="91"/>
      <c r="CM36" s="91"/>
      <c r="CN36" s="91"/>
      <c r="CO36" s="91"/>
      <c r="CP36" s="91"/>
      <c r="CQ36" s="91"/>
      <c r="CR36" s="91"/>
      <c r="CS36" s="91"/>
      <c r="CT36" s="91"/>
      <c r="CU36" s="91"/>
      <c r="CV36" s="91"/>
      <c r="CW36" s="91"/>
      <c r="CX36" s="91"/>
      <c r="CY36" s="91"/>
      <c r="CZ36" s="91"/>
      <c r="DA36" s="91"/>
    </row>
    <row r="37" spans="1:105" s="3" customFormat="1" ht="15" customHeight="1" x14ac:dyDescent="0.2">
      <c r="A37" s="88" t="s">
        <v>30</v>
      </c>
      <c r="B37" s="88"/>
      <c r="C37" s="88"/>
      <c r="D37" s="88"/>
      <c r="E37" s="88"/>
      <c r="F37" s="88"/>
      <c r="G37" s="88"/>
      <c r="H37" s="89" t="s">
        <v>31</v>
      </c>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7" t="s">
        <v>29</v>
      </c>
      <c r="AK37" s="87"/>
      <c r="AL37" s="87"/>
      <c r="AM37" s="87"/>
      <c r="AN37" s="87"/>
      <c r="AO37" s="87"/>
      <c r="AP37" s="87"/>
      <c r="AQ37" s="87"/>
      <c r="AR37" s="87"/>
      <c r="AS37" s="87"/>
      <c r="AT37" s="87"/>
      <c r="AU37" s="87"/>
      <c r="AV37" s="87"/>
      <c r="AW37" s="87"/>
      <c r="AX37" s="87"/>
      <c r="AY37" s="87"/>
      <c r="AZ37" s="86" t="s">
        <v>345</v>
      </c>
      <c r="BA37" s="87"/>
      <c r="BB37" s="87"/>
      <c r="BC37" s="87"/>
      <c r="BD37" s="87"/>
      <c r="BE37" s="87"/>
      <c r="BF37" s="87"/>
      <c r="BG37" s="87"/>
      <c r="BH37" s="87"/>
      <c r="BI37" s="87"/>
      <c r="BJ37" s="87"/>
      <c r="BK37" s="87"/>
      <c r="BL37" s="87"/>
      <c r="BM37" s="87"/>
      <c r="BN37" s="87"/>
      <c r="BO37" s="87"/>
      <c r="BP37" s="87"/>
      <c r="BQ37" s="87"/>
      <c r="BR37" s="87"/>
      <c r="BS37" s="87"/>
      <c r="BT37" s="90">
        <f>[1]П1.21.3!$T$10</f>
        <v>5399</v>
      </c>
      <c r="BU37" s="91"/>
      <c r="BV37" s="91"/>
      <c r="BW37" s="91"/>
      <c r="BX37" s="91"/>
      <c r="BY37" s="91"/>
      <c r="BZ37" s="91"/>
      <c r="CA37" s="91"/>
      <c r="CB37" s="91"/>
      <c r="CC37" s="91"/>
      <c r="CD37" s="91"/>
      <c r="CE37" s="91"/>
      <c r="CF37" s="91"/>
      <c r="CG37" s="91"/>
      <c r="CH37" s="91"/>
      <c r="CI37" s="91"/>
      <c r="CJ37" s="91"/>
      <c r="CK37" s="90">
        <f>[1]П1.21.3!$U$10</f>
        <v>8281.0807423999995</v>
      </c>
      <c r="CL37" s="91"/>
      <c r="CM37" s="91"/>
      <c r="CN37" s="91"/>
      <c r="CO37" s="91"/>
      <c r="CP37" s="91"/>
      <c r="CQ37" s="91"/>
      <c r="CR37" s="91"/>
      <c r="CS37" s="91"/>
      <c r="CT37" s="91"/>
      <c r="CU37" s="91"/>
      <c r="CV37" s="91"/>
      <c r="CW37" s="91"/>
      <c r="CX37" s="91"/>
      <c r="CY37" s="91"/>
      <c r="CZ37" s="91"/>
      <c r="DA37" s="91"/>
    </row>
    <row r="38" spans="1:105" s="3" customFormat="1" ht="40.5" customHeight="1" x14ac:dyDescent="0.2">
      <c r="A38" s="88" t="s">
        <v>32</v>
      </c>
      <c r="B38" s="88"/>
      <c r="C38" s="88"/>
      <c r="D38" s="88"/>
      <c r="E38" s="88"/>
      <c r="F38" s="88"/>
      <c r="G38" s="88"/>
      <c r="H38" s="89" t="s">
        <v>33</v>
      </c>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7" t="s">
        <v>29</v>
      </c>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row>
    <row r="39" spans="1:105" s="3" customFormat="1" ht="14.25" customHeight="1" x14ac:dyDescent="0.2">
      <c r="A39" s="88" t="s">
        <v>34</v>
      </c>
      <c r="B39" s="88"/>
      <c r="C39" s="88"/>
      <c r="D39" s="88"/>
      <c r="E39" s="88"/>
      <c r="F39" s="88"/>
      <c r="G39" s="88"/>
      <c r="H39" s="89" t="s">
        <v>35</v>
      </c>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7" t="s">
        <v>29</v>
      </c>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row>
    <row r="40" spans="1:105" s="3" customFormat="1" ht="27.75" customHeight="1" x14ac:dyDescent="0.2">
      <c r="A40" s="88" t="s">
        <v>36</v>
      </c>
      <c r="B40" s="88"/>
      <c r="C40" s="88"/>
      <c r="D40" s="88"/>
      <c r="E40" s="88"/>
      <c r="F40" s="88"/>
      <c r="G40" s="88"/>
      <c r="H40" s="89" t="s">
        <v>37</v>
      </c>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row>
    <row r="41" spans="1:105" s="3" customFormat="1" ht="93" customHeight="1" x14ac:dyDescent="0.2">
      <c r="A41" s="88" t="s">
        <v>38</v>
      </c>
      <c r="B41" s="88"/>
      <c r="C41" s="88"/>
      <c r="D41" s="88"/>
      <c r="E41" s="88"/>
      <c r="F41" s="88"/>
      <c r="G41" s="88"/>
      <c r="H41" s="89" t="s">
        <v>40</v>
      </c>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7" t="s">
        <v>39</v>
      </c>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104">
        <f>BT37/BT36</f>
        <v>4.5367905693931301E-2</v>
      </c>
      <c r="BU41" s="104"/>
      <c r="BV41" s="104"/>
      <c r="BW41" s="104"/>
      <c r="BX41" s="104"/>
      <c r="BY41" s="104"/>
      <c r="BZ41" s="104"/>
      <c r="CA41" s="104"/>
      <c r="CB41" s="104"/>
      <c r="CC41" s="104"/>
      <c r="CD41" s="104"/>
      <c r="CE41" s="104"/>
      <c r="CF41" s="104"/>
      <c r="CG41" s="104"/>
      <c r="CH41" s="104"/>
      <c r="CI41" s="104"/>
      <c r="CJ41" s="104"/>
      <c r="CK41" s="104">
        <f t="shared" ref="CK41" si="0">CK37/CK36</f>
        <v>5.1411669027430947E-2</v>
      </c>
      <c r="CL41" s="104"/>
      <c r="CM41" s="104"/>
      <c r="CN41" s="104"/>
      <c r="CO41" s="104"/>
      <c r="CP41" s="104"/>
      <c r="CQ41" s="104"/>
      <c r="CR41" s="104"/>
      <c r="CS41" s="104"/>
      <c r="CT41" s="104"/>
      <c r="CU41" s="104"/>
      <c r="CV41" s="104"/>
      <c r="CW41" s="104"/>
      <c r="CX41" s="104"/>
      <c r="CY41" s="104"/>
      <c r="CZ41" s="104"/>
      <c r="DA41" s="104"/>
    </row>
    <row r="42" spans="1:105" s="3" customFormat="1" ht="40.5" customHeight="1" x14ac:dyDescent="0.2">
      <c r="A42" s="88" t="s">
        <v>41</v>
      </c>
      <c r="B42" s="88"/>
      <c r="C42" s="88"/>
      <c r="D42" s="88"/>
      <c r="E42" s="88"/>
      <c r="F42" s="88"/>
      <c r="G42" s="88"/>
      <c r="H42" s="89" t="s">
        <v>42</v>
      </c>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row>
    <row r="43" spans="1:105" s="3" customFormat="1" ht="54" customHeight="1" x14ac:dyDescent="0.2">
      <c r="A43" s="88" t="s">
        <v>43</v>
      </c>
      <c r="B43" s="88"/>
      <c r="C43" s="88"/>
      <c r="D43" s="88"/>
      <c r="E43" s="88"/>
      <c r="F43" s="88"/>
      <c r="G43" s="88"/>
      <c r="H43" s="89" t="s">
        <v>45</v>
      </c>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7" t="s">
        <v>44</v>
      </c>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row>
    <row r="44" spans="1:105" s="3" customFormat="1" ht="40.5" customHeight="1" x14ac:dyDescent="0.2">
      <c r="A44" s="88" t="s">
        <v>46</v>
      </c>
      <c r="B44" s="88"/>
      <c r="C44" s="88"/>
      <c r="D44" s="88"/>
      <c r="E44" s="88"/>
      <c r="F44" s="88"/>
      <c r="G44" s="88"/>
      <c r="H44" s="89" t="s">
        <v>48</v>
      </c>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7" t="s">
        <v>47</v>
      </c>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row>
    <row r="45" spans="1:105" s="3" customFormat="1" ht="15" customHeight="1" x14ac:dyDescent="0.2">
      <c r="A45" s="88" t="s">
        <v>49</v>
      </c>
      <c r="B45" s="88"/>
      <c r="C45" s="88"/>
      <c r="D45" s="88"/>
      <c r="E45" s="88"/>
      <c r="F45" s="88"/>
      <c r="G45" s="88"/>
      <c r="H45" s="89" t="s">
        <v>50</v>
      </c>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7" t="s">
        <v>44</v>
      </c>
      <c r="AK45" s="87"/>
      <c r="AL45" s="87"/>
      <c r="AM45" s="87"/>
      <c r="AN45" s="87"/>
      <c r="AO45" s="87"/>
      <c r="AP45" s="87"/>
      <c r="AQ45" s="87"/>
      <c r="AR45" s="87"/>
      <c r="AS45" s="87"/>
      <c r="AT45" s="87"/>
      <c r="AU45" s="87"/>
      <c r="AV45" s="87"/>
      <c r="AW45" s="87"/>
      <c r="AX45" s="87"/>
      <c r="AY45" s="87"/>
      <c r="AZ45" s="86">
        <f>[1]П1.24!$R$41</f>
        <v>11.16</v>
      </c>
      <c r="BA45" s="87"/>
      <c r="BB45" s="87"/>
      <c r="BC45" s="87"/>
      <c r="BD45" s="87"/>
      <c r="BE45" s="87"/>
      <c r="BF45" s="87"/>
      <c r="BG45" s="87"/>
      <c r="BH45" s="87"/>
      <c r="BI45" s="87"/>
      <c r="BJ45" s="87"/>
      <c r="BK45" s="87"/>
      <c r="BL45" s="87"/>
      <c r="BM45" s="87"/>
      <c r="BN45" s="87"/>
      <c r="BO45" s="87"/>
      <c r="BP45" s="87"/>
      <c r="BQ45" s="87"/>
      <c r="BR45" s="87"/>
      <c r="BS45" s="87"/>
      <c r="BT45" s="86">
        <f>[1]П1.24!$U$41</f>
        <v>8.1</v>
      </c>
      <c r="BU45" s="87"/>
      <c r="BV45" s="87"/>
      <c r="BW45" s="87"/>
      <c r="BX45" s="87"/>
      <c r="BY45" s="87"/>
      <c r="BZ45" s="87"/>
      <c r="CA45" s="87"/>
      <c r="CB45" s="87"/>
      <c r="CC45" s="87"/>
      <c r="CD45" s="87"/>
      <c r="CE45" s="87"/>
      <c r="CF45" s="87"/>
      <c r="CG45" s="87"/>
      <c r="CH45" s="87"/>
      <c r="CI45" s="87"/>
      <c r="CJ45" s="87"/>
      <c r="CK45" s="86">
        <f>BT45</f>
        <v>8.1</v>
      </c>
      <c r="CL45" s="87"/>
      <c r="CM45" s="87"/>
      <c r="CN45" s="87"/>
      <c r="CO45" s="87"/>
      <c r="CP45" s="87"/>
      <c r="CQ45" s="87"/>
      <c r="CR45" s="87"/>
      <c r="CS45" s="87"/>
      <c r="CT45" s="87"/>
      <c r="CU45" s="87"/>
      <c r="CV45" s="87"/>
      <c r="CW45" s="87"/>
      <c r="CX45" s="87"/>
      <c r="CY45" s="87"/>
      <c r="CZ45" s="87"/>
      <c r="DA45" s="87"/>
    </row>
    <row r="46" spans="1:105" s="3" customFormat="1" ht="27.75" customHeight="1" x14ac:dyDescent="0.2">
      <c r="A46" s="88" t="s">
        <v>51</v>
      </c>
      <c r="B46" s="88"/>
      <c r="C46" s="88"/>
      <c r="D46" s="88"/>
      <c r="E46" s="88"/>
      <c r="F46" s="88"/>
      <c r="G46" s="88"/>
      <c r="H46" s="89" t="s">
        <v>53</v>
      </c>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7" t="s">
        <v>52</v>
      </c>
      <c r="AK46" s="87"/>
      <c r="AL46" s="87"/>
      <c r="AM46" s="87"/>
      <c r="AN46" s="87"/>
      <c r="AO46" s="87"/>
      <c r="AP46" s="87"/>
      <c r="AQ46" s="87"/>
      <c r="AR46" s="87"/>
      <c r="AS46" s="87"/>
      <c r="AT46" s="87"/>
      <c r="AU46" s="87"/>
      <c r="AV46" s="87"/>
      <c r="AW46" s="87"/>
      <c r="AX46" s="87"/>
      <c r="AY46" s="87"/>
      <c r="AZ46" s="86">
        <f>[1]П1.25!$X$11*1000</f>
        <v>84447.472000000009</v>
      </c>
      <c r="BA46" s="87"/>
      <c r="BB46" s="87"/>
      <c r="BC46" s="87"/>
      <c r="BD46" s="87"/>
      <c r="BE46" s="87"/>
      <c r="BF46" s="87"/>
      <c r="BG46" s="87"/>
      <c r="BH46" s="87"/>
      <c r="BI46" s="87"/>
      <c r="BJ46" s="87"/>
      <c r="BK46" s="87"/>
      <c r="BL46" s="87"/>
      <c r="BM46" s="87"/>
      <c r="BN46" s="87"/>
      <c r="BO46" s="87"/>
      <c r="BP46" s="87"/>
      <c r="BQ46" s="87"/>
      <c r="BR46" s="87"/>
      <c r="BS46" s="87"/>
      <c r="BT46" s="86">
        <f>[1]П1.25!$AA$11*1000</f>
        <v>81870</v>
      </c>
      <c r="BU46" s="87"/>
      <c r="BV46" s="87"/>
      <c r="BW46" s="87"/>
      <c r="BX46" s="87"/>
      <c r="BY46" s="87"/>
      <c r="BZ46" s="87"/>
      <c r="CA46" s="87"/>
      <c r="CB46" s="87"/>
      <c r="CC46" s="87"/>
      <c r="CD46" s="87"/>
      <c r="CE46" s="87"/>
      <c r="CF46" s="87"/>
      <c r="CG46" s="87"/>
      <c r="CH46" s="87"/>
      <c r="CI46" s="87"/>
      <c r="CJ46" s="87"/>
      <c r="CK46" s="86">
        <f>AZ46</f>
        <v>84447.472000000009</v>
      </c>
      <c r="CL46" s="87"/>
      <c r="CM46" s="87"/>
      <c r="CN46" s="87"/>
      <c r="CO46" s="87"/>
      <c r="CP46" s="87"/>
      <c r="CQ46" s="87"/>
      <c r="CR46" s="87"/>
      <c r="CS46" s="87"/>
      <c r="CT46" s="87"/>
      <c r="CU46" s="87"/>
      <c r="CV46" s="87"/>
      <c r="CW46" s="87"/>
      <c r="CX46" s="87"/>
      <c r="CY46" s="87"/>
      <c r="CZ46" s="87"/>
      <c r="DA46" s="87"/>
    </row>
    <row r="47" spans="1:105" s="3" customFormat="1" ht="57" customHeight="1" x14ac:dyDescent="0.2">
      <c r="A47" s="88" t="s">
        <v>54</v>
      </c>
      <c r="B47" s="88"/>
      <c r="C47" s="88"/>
      <c r="D47" s="88"/>
      <c r="E47" s="88"/>
      <c r="F47" s="88"/>
      <c r="G47" s="88"/>
      <c r="H47" s="89" t="s">
        <v>55</v>
      </c>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7" t="s">
        <v>52</v>
      </c>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row>
    <row r="48" spans="1:105" s="3" customFormat="1" ht="30.75" customHeight="1" x14ac:dyDescent="0.2">
      <c r="A48" s="88" t="s">
        <v>56</v>
      </c>
      <c r="B48" s="88"/>
      <c r="C48" s="88"/>
      <c r="D48" s="88"/>
      <c r="E48" s="88"/>
      <c r="F48" s="88"/>
      <c r="G48" s="88"/>
      <c r="H48" s="89" t="s">
        <v>57</v>
      </c>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7" t="s">
        <v>39</v>
      </c>
      <c r="AK48" s="87"/>
      <c r="AL48" s="87"/>
      <c r="AM48" s="87"/>
      <c r="AN48" s="87"/>
      <c r="AO48" s="87"/>
      <c r="AP48" s="87"/>
      <c r="AQ48" s="87"/>
      <c r="AR48" s="87"/>
      <c r="AS48" s="87"/>
      <c r="AT48" s="87"/>
      <c r="AU48" s="87"/>
      <c r="AV48" s="87"/>
      <c r="AW48" s="87"/>
      <c r="AX48" s="87"/>
      <c r="AY48" s="87"/>
      <c r="AZ48" s="105">
        <f>[1]П1.25!$X$20</f>
        <v>22.645422707265883</v>
      </c>
      <c r="BA48" s="105"/>
      <c r="BB48" s="105"/>
      <c r="BC48" s="105"/>
      <c r="BD48" s="105"/>
      <c r="BE48" s="105"/>
      <c r="BF48" s="105"/>
      <c r="BG48" s="105"/>
      <c r="BH48" s="105"/>
      <c r="BI48" s="105"/>
      <c r="BJ48" s="105"/>
      <c r="BK48" s="105"/>
      <c r="BL48" s="105"/>
      <c r="BM48" s="105"/>
      <c r="BN48" s="105"/>
      <c r="BO48" s="105"/>
      <c r="BP48" s="105"/>
      <c r="BQ48" s="105"/>
      <c r="BR48" s="105"/>
      <c r="BS48" s="105"/>
      <c r="BT48" s="105">
        <f>[1]П1.25!$AA$20</f>
        <v>15.87</v>
      </c>
      <c r="BU48" s="105"/>
      <c r="BV48" s="105"/>
      <c r="BW48" s="105"/>
      <c r="BX48" s="105"/>
      <c r="BY48" s="105"/>
      <c r="BZ48" s="105"/>
      <c r="CA48" s="105"/>
      <c r="CB48" s="105"/>
      <c r="CC48" s="105"/>
      <c r="CD48" s="105"/>
      <c r="CE48" s="105"/>
      <c r="CF48" s="105"/>
      <c r="CG48" s="105"/>
      <c r="CH48" s="105"/>
      <c r="CI48" s="105"/>
      <c r="CJ48" s="105"/>
      <c r="CK48" s="105">
        <f>[1]П1.25!$AD$20</f>
        <v>22.645422707265883</v>
      </c>
      <c r="CL48" s="105"/>
      <c r="CM48" s="105"/>
      <c r="CN48" s="105"/>
      <c r="CO48" s="105"/>
      <c r="CP48" s="105"/>
      <c r="CQ48" s="105"/>
      <c r="CR48" s="105"/>
      <c r="CS48" s="105"/>
      <c r="CT48" s="105"/>
      <c r="CU48" s="105"/>
      <c r="CV48" s="105"/>
      <c r="CW48" s="105"/>
      <c r="CX48" s="105"/>
      <c r="CY48" s="105"/>
      <c r="CZ48" s="105"/>
      <c r="DA48" s="105"/>
    </row>
    <row r="49" spans="1:105" s="3" customFormat="1" ht="90" customHeight="1" x14ac:dyDescent="0.2">
      <c r="A49" s="88" t="s">
        <v>58</v>
      </c>
      <c r="B49" s="88"/>
      <c r="C49" s="88"/>
      <c r="D49" s="88"/>
      <c r="E49" s="88"/>
      <c r="F49" s="88"/>
      <c r="G49" s="88"/>
      <c r="H49" s="89" t="s">
        <v>212</v>
      </c>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7"/>
      <c r="AK49" s="87"/>
      <c r="AL49" s="87"/>
      <c r="AM49" s="87"/>
      <c r="AN49" s="87"/>
      <c r="AO49" s="87"/>
      <c r="AP49" s="87"/>
      <c r="AQ49" s="87"/>
      <c r="AR49" s="87"/>
      <c r="AS49" s="87"/>
      <c r="AT49" s="87"/>
      <c r="AU49" s="87"/>
      <c r="AV49" s="87"/>
      <c r="AW49" s="87"/>
      <c r="AX49" s="87"/>
      <c r="AY49" s="87"/>
      <c r="AZ49" s="86" t="s">
        <v>346</v>
      </c>
      <c r="BA49" s="87"/>
      <c r="BB49" s="87"/>
      <c r="BC49" s="87"/>
      <c r="BD49" s="87"/>
      <c r="BE49" s="87"/>
      <c r="BF49" s="87"/>
      <c r="BG49" s="87"/>
      <c r="BH49" s="87"/>
      <c r="BI49" s="87"/>
      <c r="BJ49" s="87"/>
      <c r="BK49" s="87"/>
      <c r="BL49" s="87"/>
      <c r="BM49" s="87"/>
      <c r="BN49" s="87"/>
      <c r="BO49" s="87"/>
      <c r="BP49" s="87"/>
      <c r="BQ49" s="87"/>
      <c r="BR49" s="87"/>
      <c r="BS49" s="87"/>
      <c r="BT49" s="86" t="s">
        <v>346</v>
      </c>
      <c r="BU49" s="87"/>
      <c r="BV49" s="87"/>
      <c r="BW49" s="87"/>
      <c r="BX49" s="87"/>
      <c r="BY49" s="87"/>
      <c r="BZ49" s="87"/>
      <c r="CA49" s="87"/>
      <c r="CB49" s="87"/>
      <c r="CC49" s="87"/>
      <c r="CD49" s="87"/>
      <c r="CE49" s="87"/>
      <c r="CF49" s="87"/>
      <c r="CG49" s="87"/>
      <c r="CH49" s="87"/>
      <c r="CI49" s="87"/>
      <c r="CJ49" s="87"/>
      <c r="CK49" s="86" t="s">
        <v>346</v>
      </c>
      <c r="CL49" s="87"/>
      <c r="CM49" s="87"/>
      <c r="CN49" s="87"/>
      <c r="CO49" s="87"/>
      <c r="CP49" s="87"/>
      <c r="CQ49" s="87"/>
      <c r="CR49" s="87"/>
      <c r="CS49" s="87"/>
      <c r="CT49" s="87"/>
      <c r="CU49" s="87"/>
      <c r="CV49" s="87"/>
      <c r="CW49" s="87"/>
      <c r="CX49" s="87"/>
      <c r="CY49" s="87"/>
      <c r="CZ49" s="87"/>
      <c r="DA49" s="87"/>
    </row>
    <row r="50" spans="1:105" s="3" customFormat="1" ht="66" customHeight="1" x14ac:dyDescent="0.2">
      <c r="A50" s="88" t="s">
        <v>59</v>
      </c>
      <c r="B50" s="88"/>
      <c r="C50" s="88"/>
      <c r="D50" s="88"/>
      <c r="E50" s="88"/>
      <c r="F50" s="88"/>
      <c r="G50" s="88"/>
      <c r="H50" s="89" t="s">
        <v>60</v>
      </c>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7" t="s">
        <v>47</v>
      </c>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row>
    <row r="51" spans="1:105" s="3" customFormat="1" ht="54" customHeight="1" x14ac:dyDescent="0.2">
      <c r="A51" s="88" t="s">
        <v>61</v>
      </c>
      <c r="B51" s="88"/>
      <c r="C51" s="88"/>
      <c r="D51" s="88"/>
      <c r="E51" s="88"/>
      <c r="F51" s="88"/>
      <c r="G51" s="88"/>
      <c r="H51" s="89" t="s">
        <v>62</v>
      </c>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7" t="s">
        <v>29</v>
      </c>
      <c r="AK51" s="87"/>
      <c r="AL51" s="87"/>
      <c r="AM51" s="87"/>
      <c r="AN51" s="87"/>
      <c r="AO51" s="87"/>
      <c r="AP51" s="87"/>
      <c r="AQ51" s="87"/>
      <c r="AR51" s="87"/>
      <c r="AS51" s="87"/>
      <c r="AT51" s="87"/>
      <c r="AU51" s="87"/>
      <c r="AV51" s="87"/>
      <c r="AW51" s="87"/>
      <c r="AX51" s="87"/>
      <c r="AY51" s="87"/>
      <c r="AZ51" s="86">
        <f>'[6]Прил №1 в КЦиТ'!$H$94</f>
        <v>111258.6470000008</v>
      </c>
      <c r="BA51" s="87"/>
      <c r="BB51" s="87"/>
      <c r="BC51" s="87"/>
      <c r="BD51" s="87"/>
      <c r="BE51" s="87"/>
      <c r="BF51" s="87"/>
      <c r="BG51" s="87"/>
      <c r="BH51" s="87"/>
      <c r="BI51" s="87"/>
      <c r="BJ51" s="87"/>
      <c r="BK51" s="87"/>
      <c r="BL51" s="87"/>
      <c r="BM51" s="87"/>
      <c r="BN51" s="87"/>
      <c r="BO51" s="87"/>
      <c r="BP51" s="87"/>
      <c r="BQ51" s="87"/>
      <c r="BR51" s="87"/>
      <c r="BS51" s="87"/>
      <c r="BT51" s="86">
        <f>'[1]Прил №1 в КЦиТ'!$K$94</f>
        <v>93178.682903638502</v>
      </c>
      <c r="BU51" s="87"/>
      <c r="BV51" s="87"/>
      <c r="BW51" s="87"/>
      <c r="BX51" s="87"/>
      <c r="BY51" s="87"/>
      <c r="BZ51" s="87"/>
      <c r="CA51" s="87"/>
      <c r="CB51" s="87"/>
      <c r="CC51" s="87"/>
      <c r="CD51" s="87"/>
      <c r="CE51" s="87"/>
      <c r="CF51" s="87"/>
      <c r="CG51" s="87"/>
      <c r="CH51" s="87"/>
      <c r="CI51" s="87"/>
      <c r="CJ51" s="87"/>
      <c r="CK51" s="86">
        <f>'[6]Прил №1 в КЦиТ'!$N$94</f>
        <v>128923.34920078208</v>
      </c>
      <c r="CL51" s="86"/>
      <c r="CM51" s="86"/>
      <c r="CN51" s="86"/>
      <c r="CO51" s="86"/>
      <c r="CP51" s="86"/>
      <c r="CQ51" s="86"/>
      <c r="CR51" s="86"/>
      <c r="CS51" s="86"/>
      <c r="CT51" s="86"/>
      <c r="CU51" s="86"/>
      <c r="CV51" s="86"/>
      <c r="CW51" s="86"/>
      <c r="CX51" s="86"/>
      <c r="CY51" s="86"/>
      <c r="CZ51" s="86"/>
      <c r="DA51" s="86"/>
    </row>
    <row r="52" spans="1:105" s="3" customFormat="1" ht="95.25" customHeight="1" x14ac:dyDescent="0.2">
      <c r="A52" s="88" t="s">
        <v>63</v>
      </c>
      <c r="B52" s="88"/>
      <c r="C52" s="88"/>
      <c r="D52" s="88"/>
      <c r="E52" s="88"/>
      <c r="F52" s="88"/>
      <c r="G52" s="88"/>
      <c r="H52" s="89" t="s">
        <v>211</v>
      </c>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7" t="s">
        <v>29</v>
      </c>
      <c r="AK52" s="87"/>
      <c r="AL52" s="87"/>
      <c r="AM52" s="87"/>
      <c r="AN52" s="87"/>
      <c r="AO52" s="87"/>
      <c r="AP52" s="87"/>
      <c r="AQ52" s="87"/>
      <c r="AR52" s="87"/>
      <c r="AS52" s="87"/>
      <c r="AT52" s="87"/>
      <c r="AU52" s="87"/>
      <c r="AV52" s="87"/>
      <c r="AW52" s="87"/>
      <c r="AX52" s="87"/>
      <c r="AY52" s="87"/>
      <c r="AZ52" s="86">
        <f>'[6]Прил №1 в КЦиТ'!$H$62</f>
        <v>68889.052965199997</v>
      </c>
      <c r="BA52" s="87"/>
      <c r="BB52" s="87"/>
      <c r="BC52" s="87"/>
      <c r="BD52" s="87"/>
      <c r="BE52" s="87"/>
      <c r="BF52" s="87"/>
      <c r="BG52" s="87"/>
      <c r="BH52" s="87"/>
      <c r="BI52" s="87"/>
      <c r="BJ52" s="87"/>
      <c r="BK52" s="87"/>
      <c r="BL52" s="87"/>
      <c r="BM52" s="87"/>
      <c r="BN52" s="87"/>
      <c r="BO52" s="87"/>
      <c r="BP52" s="87"/>
      <c r="BQ52" s="87"/>
      <c r="BR52" s="87"/>
      <c r="BS52" s="87"/>
      <c r="BT52" s="86">
        <f>'[1]Прил №1 в КЦиТ'!$K$62</f>
        <v>54477.839999999989</v>
      </c>
      <c r="BU52" s="87"/>
      <c r="BV52" s="87"/>
      <c r="BW52" s="87"/>
      <c r="BX52" s="87"/>
      <c r="BY52" s="87"/>
      <c r="BZ52" s="87"/>
      <c r="CA52" s="87"/>
      <c r="CB52" s="87"/>
      <c r="CC52" s="87"/>
      <c r="CD52" s="87"/>
      <c r="CE52" s="87"/>
      <c r="CF52" s="87"/>
      <c r="CG52" s="87"/>
      <c r="CH52" s="87"/>
      <c r="CI52" s="87"/>
      <c r="CJ52" s="87"/>
      <c r="CK52" s="86">
        <f>'[6]Прил №1 в КЦиТ'!$N$62</f>
        <v>54516.728461305596</v>
      </c>
      <c r="CL52" s="86"/>
      <c r="CM52" s="86"/>
      <c r="CN52" s="86"/>
      <c r="CO52" s="86"/>
      <c r="CP52" s="86"/>
      <c r="CQ52" s="86"/>
      <c r="CR52" s="86"/>
      <c r="CS52" s="86"/>
      <c r="CT52" s="86"/>
      <c r="CU52" s="86"/>
      <c r="CV52" s="86"/>
      <c r="CW52" s="86"/>
      <c r="CX52" s="86"/>
      <c r="CY52" s="86"/>
      <c r="CZ52" s="86"/>
      <c r="DA52" s="86"/>
    </row>
    <row r="53" spans="1:105" s="3" customFormat="1" ht="15" customHeight="1" x14ac:dyDescent="0.2">
      <c r="A53" s="88"/>
      <c r="B53" s="88"/>
      <c r="C53" s="88"/>
      <c r="D53" s="88"/>
      <c r="E53" s="88"/>
      <c r="F53" s="88"/>
      <c r="G53" s="88"/>
      <c r="H53" s="89" t="s">
        <v>64</v>
      </c>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row>
    <row r="54" spans="1:105" s="3" customFormat="1" ht="15" customHeight="1" x14ac:dyDescent="0.2">
      <c r="A54" s="88"/>
      <c r="B54" s="88"/>
      <c r="C54" s="88"/>
      <c r="D54" s="88"/>
      <c r="E54" s="88"/>
      <c r="F54" s="88"/>
      <c r="G54" s="88"/>
      <c r="H54" s="89" t="s">
        <v>65</v>
      </c>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7"/>
      <c r="AK54" s="87"/>
      <c r="AL54" s="87"/>
      <c r="AM54" s="87"/>
      <c r="AN54" s="87"/>
      <c r="AO54" s="87"/>
      <c r="AP54" s="87"/>
      <c r="AQ54" s="87"/>
      <c r="AR54" s="87"/>
      <c r="AS54" s="87"/>
      <c r="AT54" s="87"/>
      <c r="AU54" s="87"/>
      <c r="AV54" s="87"/>
      <c r="AW54" s="87"/>
      <c r="AX54" s="87"/>
      <c r="AY54" s="87"/>
      <c r="AZ54" s="86">
        <f>'[6]Прил №1 в КЦиТ'!$H$24</f>
        <v>39039.722155199997</v>
      </c>
      <c r="BA54" s="87"/>
      <c r="BB54" s="87"/>
      <c r="BC54" s="87"/>
      <c r="BD54" s="87"/>
      <c r="BE54" s="87"/>
      <c r="BF54" s="87"/>
      <c r="BG54" s="87"/>
      <c r="BH54" s="87"/>
      <c r="BI54" s="87"/>
      <c r="BJ54" s="87"/>
      <c r="BK54" s="87"/>
      <c r="BL54" s="87"/>
      <c r="BM54" s="87"/>
      <c r="BN54" s="87"/>
      <c r="BO54" s="87"/>
      <c r="BP54" s="87"/>
      <c r="BQ54" s="87"/>
      <c r="BR54" s="87"/>
      <c r="BS54" s="87"/>
      <c r="BT54" s="86">
        <f>'[1]Прил №1 в КЦиТ'!$K$24</f>
        <v>38047.312183021393</v>
      </c>
      <c r="BU54" s="87"/>
      <c r="BV54" s="87"/>
      <c r="BW54" s="87"/>
      <c r="BX54" s="87"/>
      <c r="BY54" s="87"/>
      <c r="BZ54" s="87"/>
      <c r="CA54" s="87"/>
      <c r="CB54" s="87"/>
      <c r="CC54" s="87"/>
      <c r="CD54" s="87"/>
      <c r="CE54" s="87"/>
      <c r="CF54" s="87"/>
      <c r="CG54" s="87"/>
      <c r="CH54" s="87"/>
      <c r="CI54" s="87"/>
      <c r="CJ54" s="87"/>
      <c r="CK54" s="86">
        <f>'[6]Прил №1 в КЦиТ'!$N$24</f>
        <v>38074.471876350122</v>
      </c>
      <c r="CL54" s="87"/>
      <c r="CM54" s="87"/>
      <c r="CN54" s="87"/>
      <c r="CO54" s="87"/>
      <c r="CP54" s="87"/>
      <c r="CQ54" s="87"/>
      <c r="CR54" s="87"/>
      <c r="CS54" s="87"/>
      <c r="CT54" s="87"/>
      <c r="CU54" s="87"/>
      <c r="CV54" s="87"/>
      <c r="CW54" s="87"/>
      <c r="CX54" s="87"/>
      <c r="CY54" s="87"/>
      <c r="CZ54" s="87"/>
      <c r="DA54" s="87"/>
    </row>
    <row r="55" spans="1:105" s="3" customFormat="1" ht="15" customHeight="1" x14ac:dyDescent="0.2">
      <c r="A55" s="88"/>
      <c r="B55" s="88"/>
      <c r="C55" s="88"/>
      <c r="D55" s="88"/>
      <c r="E55" s="88"/>
      <c r="F55" s="88"/>
      <c r="G55" s="88"/>
      <c r="H55" s="89" t="s">
        <v>66</v>
      </c>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7"/>
      <c r="AK55" s="87"/>
      <c r="AL55" s="87"/>
      <c r="AM55" s="87"/>
      <c r="AN55" s="87"/>
      <c r="AO55" s="87"/>
      <c r="AP55" s="87"/>
      <c r="AQ55" s="87"/>
      <c r="AR55" s="87"/>
      <c r="AS55" s="87"/>
      <c r="AT55" s="87"/>
      <c r="AU55" s="87"/>
      <c r="AV55" s="87"/>
      <c r="AW55" s="87"/>
      <c r="AX55" s="87"/>
      <c r="AY55" s="87"/>
      <c r="AZ55" s="86">
        <f>'[6]Прил №1 в КЦиТ'!$H$27</f>
        <v>12909.8053</v>
      </c>
      <c r="BA55" s="87"/>
      <c r="BB55" s="87"/>
      <c r="BC55" s="87"/>
      <c r="BD55" s="87"/>
      <c r="BE55" s="87"/>
      <c r="BF55" s="87"/>
      <c r="BG55" s="87"/>
      <c r="BH55" s="87"/>
      <c r="BI55" s="87"/>
      <c r="BJ55" s="87"/>
      <c r="BK55" s="87"/>
      <c r="BL55" s="87"/>
      <c r="BM55" s="87"/>
      <c r="BN55" s="87"/>
      <c r="BO55" s="87"/>
      <c r="BP55" s="87"/>
      <c r="BQ55" s="87"/>
      <c r="BR55" s="87"/>
      <c r="BS55" s="87"/>
      <c r="BT55" s="86">
        <f>'[1]Прил №1 в КЦиТ'!$K$27</f>
        <v>2611.4892595587366</v>
      </c>
      <c r="BU55" s="87"/>
      <c r="BV55" s="87"/>
      <c r="BW55" s="87"/>
      <c r="BX55" s="87"/>
      <c r="BY55" s="87"/>
      <c r="BZ55" s="87"/>
      <c r="CA55" s="87"/>
      <c r="CB55" s="87"/>
      <c r="CC55" s="87"/>
      <c r="CD55" s="87"/>
      <c r="CE55" s="87"/>
      <c r="CF55" s="87"/>
      <c r="CG55" s="87"/>
      <c r="CH55" s="87"/>
      <c r="CI55" s="87"/>
      <c r="CJ55" s="87"/>
      <c r="CK55" s="86">
        <f>'[6]Прил №1 в КЦиТ'!$N$27</f>
        <v>2613.3534450517805</v>
      </c>
      <c r="CL55" s="87"/>
      <c r="CM55" s="87"/>
      <c r="CN55" s="87"/>
      <c r="CO55" s="87"/>
      <c r="CP55" s="87"/>
      <c r="CQ55" s="87"/>
      <c r="CR55" s="87"/>
      <c r="CS55" s="87"/>
      <c r="CT55" s="87"/>
      <c r="CU55" s="87"/>
      <c r="CV55" s="87"/>
      <c r="CW55" s="87"/>
      <c r="CX55" s="87"/>
      <c r="CY55" s="87"/>
      <c r="CZ55" s="87"/>
      <c r="DA55" s="87"/>
    </row>
    <row r="56" spans="1:105" s="3" customFormat="1" ht="15" customHeight="1" x14ac:dyDescent="0.2">
      <c r="A56" s="88"/>
      <c r="B56" s="88"/>
      <c r="C56" s="88"/>
      <c r="D56" s="88"/>
      <c r="E56" s="88"/>
      <c r="F56" s="88"/>
      <c r="G56" s="88"/>
      <c r="H56" s="89" t="s">
        <v>67</v>
      </c>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7"/>
      <c r="AK56" s="87"/>
      <c r="AL56" s="87"/>
      <c r="AM56" s="87"/>
      <c r="AN56" s="87"/>
      <c r="AO56" s="87"/>
      <c r="AP56" s="87"/>
      <c r="AQ56" s="87"/>
      <c r="AR56" s="87"/>
      <c r="AS56" s="87"/>
      <c r="AT56" s="87"/>
      <c r="AU56" s="87"/>
      <c r="AV56" s="87"/>
      <c r="AW56" s="87"/>
      <c r="AX56" s="87"/>
      <c r="AY56" s="87"/>
      <c r="AZ56" s="86">
        <f>'[6]Прил №1 в КЦиТ'!$H$18</f>
        <v>11551.653</v>
      </c>
      <c r="BA56" s="87"/>
      <c r="BB56" s="87"/>
      <c r="BC56" s="87"/>
      <c r="BD56" s="87"/>
      <c r="BE56" s="87"/>
      <c r="BF56" s="87"/>
      <c r="BG56" s="87"/>
      <c r="BH56" s="87"/>
      <c r="BI56" s="87"/>
      <c r="BJ56" s="87"/>
      <c r="BK56" s="87"/>
      <c r="BL56" s="87"/>
      <c r="BM56" s="87"/>
      <c r="BN56" s="87"/>
      <c r="BO56" s="87"/>
      <c r="BP56" s="87"/>
      <c r="BQ56" s="87"/>
      <c r="BR56" s="87"/>
      <c r="BS56" s="87"/>
      <c r="BT56" s="86">
        <f>'[1]Прил №1 в КЦиТ'!$K$18</f>
        <v>10443.625324358556</v>
      </c>
      <c r="BU56" s="87"/>
      <c r="BV56" s="87"/>
      <c r="BW56" s="87"/>
      <c r="BX56" s="87"/>
      <c r="BY56" s="87"/>
      <c r="BZ56" s="87"/>
      <c r="CA56" s="87"/>
      <c r="CB56" s="87"/>
      <c r="CC56" s="87"/>
      <c r="CD56" s="87"/>
      <c r="CE56" s="87"/>
      <c r="CF56" s="87"/>
      <c r="CG56" s="87"/>
      <c r="CH56" s="87"/>
      <c r="CI56" s="87"/>
      <c r="CJ56" s="87"/>
      <c r="CK56" s="86">
        <f>'[6]Прил №1 в КЦиТ'!$N$18</f>
        <v>10451.080401860096</v>
      </c>
      <c r="CL56" s="87"/>
      <c r="CM56" s="87"/>
      <c r="CN56" s="87"/>
      <c r="CO56" s="87"/>
      <c r="CP56" s="87"/>
      <c r="CQ56" s="87"/>
      <c r="CR56" s="87"/>
      <c r="CS56" s="87"/>
      <c r="CT56" s="87"/>
      <c r="CU56" s="87"/>
      <c r="CV56" s="87"/>
      <c r="CW56" s="87"/>
      <c r="CX56" s="87"/>
      <c r="CY56" s="87"/>
      <c r="CZ56" s="87"/>
      <c r="DA56" s="87"/>
    </row>
    <row r="57" spans="1:105" s="3" customFormat="1" ht="69.75" customHeight="1" x14ac:dyDescent="0.2">
      <c r="A57" s="88" t="s">
        <v>68</v>
      </c>
      <c r="B57" s="88"/>
      <c r="C57" s="88"/>
      <c r="D57" s="88"/>
      <c r="E57" s="88"/>
      <c r="F57" s="88"/>
      <c r="G57" s="88"/>
      <c r="H57" s="89" t="s">
        <v>213</v>
      </c>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7" t="s">
        <v>29</v>
      </c>
      <c r="AK57" s="87"/>
      <c r="AL57" s="87"/>
      <c r="AM57" s="87"/>
      <c r="AN57" s="87"/>
      <c r="AO57" s="87"/>
      <c r="AP57" s="87"/>
      <c r="AQ57" s="87"/>
      <c r="AR57" s="87"/>
      <c r="AS57" s="87"/>
      <c r="AT57" s="87"/>
      <c r="AU57" s="87"/>
      <c r="AV57" s="87"/>
      <c r="AW57" s="87"/>
      <c r="AX57" s="87"/>
      <c r="AY57" s="87"/>
      <c r="AZ57" s="86">
        <f>'[6]Прил №1 в КЦиТ'!$H$88</f>
        <v>42369.594034800801</v>
      </c>
      <c r="BA57" s="87"/>
      <c r="BB57" s="87"/>
      <c r="BC57" s="87"/>
      <c r="BD57" s="87"/>
      <c r="BE57" s="87"/>
      <c r="BF57" s="87"/>
      <c r="BG57" s="87"/>
      <c r="BH57" s="87"/>
      <c r="BI57" s="87"/>
      <c r="BJ57" s="87"/>
      <c r="BK57" s="87"/>
      <c r="BL57" s="87"/>
      <c r="BM57" s="87"/>
      <c r="BN57" s="87"/>
      <c r="BO57" s="87"/>
      <c r="BP57" s="87"/>
      <c r="BQ57" s="87"/>
      <c r="BR57" s="87"/>
      <c r="BS57" s="87"/>
      <c r="BT57" s="86">
        <f>'[1]Прил №1 в КЦиТ'!$K$88</f>
        <v>34177.002903638509</v>
      </c>
      <c r="BU57" s="87"/>
      <c r="BV57" s="87"/>
      <c r="BW57" s="87"/>
      <c r="BX57" s="87"/>
      <c r="BY57" s="87"/>
      <c r="BZ57" s="87"/>
      <c r="CA57" s="87"/>
      <c r="CB57" s="87"/>
      <c r="CC57" s="87"/>
      <c r="CD57" s="87"/>
      <c r="CE57" s="87"/>
      <c r="CF57" s="87"/>
      <c r="CG57" s="87"/>
      <c r="CH57" s="87"/>
      <c r="CI57" s="87"/>
      <c r="CJ57" s="87"/>
      <c r="CK57" s="86">
        <f>'[6]Прил №1 в КЦиТ'!$N$88</f>
        <v>59268.934562962728</v>
      </c>
      <c r="CL57" s="87"/>
      <c r="CM57" s="87"/>
      <c r="CN57" s="87"/>
      <c r="CO57" s="87"/>
      <c r="CP57" s="87"/>
      <c r="CQ57" s="87"/>
      <c r="CR57" s="87"/>
      <c r="CS57" s="87"/>
      <c r="CT57" s="87"/>
      <c r="CU57" s="87"/>
      <c r="CV57" s="87"/>
      <c r="CW57" s="87"/>
      <c r="CX57" s="87"/>
      <c r="CY57" s="87"/>
      <c r="CZ57" s="87"/>
      <c r="DA57" s="87"/>
    </row>
    <row r="58" spans="1:105" s="3" customFormat="1" ht="40.5" customHeight="1" x14ac:dyDescent="0.2">
      <c r="A58" s="88" t="s">
        <v>69</v>
      </c>
      <c r="B58" s="88"/>
      <c r="C58" s="88"/>
      <c r="D58" s="88"/>
      <c r="E58" s="88"/>
      <c r="F58" s="88"/>
      <c r="G58" s="88"/>
      <c r="H58" s="89" t="s">
        <v>70</v>
      </c>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7" t="s">
        <v>29</v>
      </c>
      <c r="AK58" s="87"/>
      <c r="AL58" s="87"/>
      <c r="AM58" s="87"/>
      <c r="AN58" s="87"/>
      <c r="AO58" s="87"/>
      <c r="AP58" s="87"/>
      <c r="AQ58" s="87"/>
      <c r="AR58" s="87"/>
      <c r="AS58" s="87"/>
      <c r="AT58" s="87"/>
      <c r="AU58" s="87"/>
      <c r="AV58" s="87"/>
      <c r="AW58" s="87"/>
      <c r="AX58" s="87"/>
      <c r="AY58" s="87"/>
      <c r="AZ58" s="86">
        <f>'[1]Прил №1 в КЦиТ'!$L$80+'[1]Прил №1 в КЦиТ'!$L$81</f>
        <v>6493.0735166666673</v>
      </c>
      <c r="BA58" s="87"/>
      <c r="BB58" s="87"/>
      <c r="BC58" s="87"/>
      <c r="BD58" s="87"/>
      <c r="BE58" s="87"/>
      <c r="BF58" s="87"/>
      <c r="BG58" s="87"/>
      <c r="BH58" s="87"/>
      <c r="BI58" s="87"/>
      <c r="BJ58" s="87"/>
      <c r="BK58" s="87"/>
      <c r="BL58" s="87"/>
      <c r="BM58" s="87"/>
      <c r="BN58" s="87"/>
      <c r="BO58" s="87"/>
      <c r="BP58" s="87"/>
      <c r="BQ58" s="87"/>
      <c r="BR58" s="87"/>
      <c r="BS58" s="87"/>
      <c r="BT58" s="86">
        <f>'[1]Прил №1 в КЦиТ'!$K$89+'[1]Прил №1 в КЦиТ'!$K$90</f>
        <v>4523.84</v>
      </c>
      <c r="BU58" s="87"/>
      <c r="BV58" s="87"/>
      <c r="BW58" s="87"/>
      <c r="BX58" s="87"/>
      <c r="BY58" s="87"/>
      <c r="BZ58" s="87"/>
      <c r="CA58" s="87"/>
      <c r="CB58" s="87"/>
      <c r="CC58" s="87"/>
      <c r="CD58" s="87"/>
      <c r="CE58" s="87"/>
      <c r="CF58" s="87"/>
      <c r="CG58" s="87"/>
      <c r="CH58" s="87"/>
      <c r="CI58" s="87"/>
      <c r="CJ58" s="87"/>
      <c r="CK58" s="86">
        <f>'[1]Прил №1 в КЦиТ'!$L$89+'[1]Прил №1 в КЦиТ'!$L$90+'[1]Прил №1 в КЦиТ'!$L$91+'[1]Прил №1 в КЦиТ'!$L$92+'[1]Прил №1 в КЦиТ'!$L$93</f>
        <v>15137.686176513744</v>
      </c>
      <c r="CL58" s="87"/>
      <c r="CM58" s="87"/>
      <c r="CN58" s="87"/>
      <c r="CO58" s="87"/>
      <c r="CP58" s="87"/>
      <c r="CQ58" s="87"/>
      <c r="CR58" s="87"/>
      <c r="CS58" s="87"/>
      <c r="CT58" s="87"/>
      <c r="CU58" s="87"/>
      <c r="CV58" s="87"/>
      <c r="CW58" s="87"/>
      <c r="CX58" s="87"/>
      <c r="CY58" s="87"/>
      <c r="CZ58" s="87"/>
      <c r="DA58" s="87"/>
    </row>
    <row r="59" spans="1:105" s="3" customFormat="1" ht="45.75" customHeight="1" x14ac:dyDescent="0.2">
      <c r="A59" s="88" t="s">
        <v>71</v>
      </c>
      <c r="B59" s="88"/>
      <c r="C59" s="88"/>
      <c r="D59" s="88"/>
      <c r="E59" s="88"/>
      <c r="F59" s="88"/>
      <c r="G59" s="88"/>
      <c r="H59" s="89" t="s">
        <v>72</v>
      </c>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7" t="s">
        <v>29</v>
      </c>
      <c r="AK59" s="87"/>
      <c r="AL59" s="87"/>
      <c r="AM59" s="87"/>
      <c r="AN59" s="87"/>
      <c r="AO59" s="87"/>
      <c r="AP59" s="87"/>
      <c r="AQ59" s="87"/>
      <c r="AR59" s="87"/>
      <c r="AS59" s="87"/>
      <c r="AT59" s="87"/>
      <c r="AU59" s="87"/>
      <c r="AV59" s="87"/>
      <c r="AW59" s="87"/>
      <c r="AX59" s="87"/>
      <c r="AY59" s="87"/>
      <c r="AZ59" s="86">
        <f>'[1]Прил №1 в КЦиТ'!$H$83</f>
        <v>3886</v>
      </c>
      <c r="BA59" s="87"/>
      <c r="BB59" s="87"/>
      <c r="BC59" s="87"/>
      <c r="BD59" s="87"/>
      <c r="BE59" s="87"/>
      <c r="BF59" s="87"/>
      <c r="BG59" s="87"/>
      <c r="BH59" s="87"/>
      <c r="BI59" s="87"/>
      <c r="BJ59" s="87"/>
      <c r="BK59" s="87"/>
      <c r="BL59" s="87"/>
      <c r="BM59" s="87"/>
      <c r="BN59" s="87"/>
      <c r="BO59" s="87"/>
      <c r="BP59" s="87"/>
      <c r="BQ59" s="87"/>
      <c r="BR59" s="87"/>
      <c r="BS59" s="87"/>
      <c r="BT59" s="86">
        <f>'[1]Прил №1 в КЦиТ'!$K$83</f>
        <v>5399</v>
      </c>
      <c r="BU59" s="87"/>
      <c r="BV59" s="87"/>
      <c r="BW59" s="87"/>
      <c r="BX59" s="87"/>
      <c r="BY59" s="87"/>
      <c r="BZ59" s="87"/>
      <c r="CA59" s="87"/>
      <c r="CB59" s="87"/>
      <c r="CC59" s="87"/>
      <c r="CD59" s="87"/>
      <c r="CE59" s="87"/>
      <c r="CF59" s="87"/>
      <c r="CG59" s="87"/>
      <c r="CH59" s="87"/>
      <c r="CI59" s="87"/>
      <c r="CJ59" s="87"/>
      <c r="CK59" s="86">
        <f>'[1]Прил №1 в КЦиТ'!$L$83</f>
        <v>8281.0807423999995</v>
      </c>
      <c r="CL59" s="87"/>
      <c r="CM59" s="87"/>
      <c r="CN59" s="87"/>
      <c r="CO59" s="87"/>
      <c r="CP59" s="87"/>
      <c r="CQ59" s="87"/>
      <c r="CR59" s="87"/>
      <c r="CS59" s="87"/>
      <c r="CT59" s="87"/>
      <c r="CU59" s="87"/>
      <c r="CV59" s="87"/>
      <c r="CW59" s="87"/>
      <c r="CX59" s="87"/>
      <c r="CY59" s="87"/>
      <c r="CZ59" s="87"/>
      <c r="DA59" s="87"/>
    </row>
    <row r="60" spans="1:105" s="3" customFormat="1" ht="85.5" customHeight="1" x14ac:dyDescent="0.2">
      <c r="A60" s="88" t="s">
        <v>73</v>
      </c>
      <c r="B60" s="88"/>
      <c r="C60" s="88"/>
      <c r="D60" s="88"/>
      <c r="E60" s="88"/>
      <c r="F60" s="88"/>
      <c r="G60" s="88"/>
      <c r="H60" s="89" t="s">
        <v>74</v>
      </c>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7"/>
      <c r="AK60" s="87"/>
      <c r="AL60" s="87"/>
      <c r="AM60" s="87"/>
      <c r="AN60" s="87"/>
      <c r="AO60" s="87"/>
      <c r="AP60" s="87"/>
      <c r="AQ60" s="87"/>
      <c r="AR60" s="87"/>
      <c r="AS60" s="87"/>
      <c r="AT60" s="87"/>
      <c r="AU60" s="87"/>
      <c r="AV60" s="87"/>
      <c r="AW60" s="87"/>
      <c r="AX60" s="87"/>
      <c r="AY60" s="87"/>
      <c r="AZ60" s="86" t="s">
        <v>346</v>
      </c>
      <c r="BA60" s="87"/>
      <c r="BB60" s="87"/>
      <c r="BC60" s="87"/>
      <c r="BD60" s="87"/>
      <c r="BE60" s="87"/>
      <c r="BF60" s="87"/>
      <c r="BG60" s="87"/>
      <c r="BH60" s="87"/>
      <c r="BI60" s="87"/>
      <c r="BJ60" s="87"/>
      <c r="BK60" s="87"/>
      <c r="BL60" s="87"/>
      <c r="BM60" s="87"/>
      <c r="BN60" s="87"/>
      <c r="BO60" s="87"/>
      <c r="BP60" s="87"/>
      <c r="BQ60" s="87"/>
      <c r="BR60" s="87"/>
      <c r="BS60" s="87"/>
      <c r="BT60" s="86" t="s">
        <v>346</v>
      </c>
      <c r="BU60" s="87"/>
      <c r="BV60" s="87"/>
      <c r="BW60" s="87"/>
      <c r="BX60" s="87"/>
      <c r="BY60" s="87"/>
      <c r="BZ60" s="87"/>
      <c r="CA60" s="87"/>
      <c r="CB60" s="87"/>
      <c r="CC60" s="87"/>
      <c r="CD60" s="87"/>
      <c r="CE60" s="87"/>
      <c r="CF60" s="87"/>
      <c r="CG60" s="87"/>
      <c r="CH60" s="87"/>
      <c r="CI60" s="87"/>
      <c r="CJ60" s="87"/>
      <c r="CK60" s="86" t="s">
        <v>346</v>
      </c>
      <c r="CL60" s="87"/>
      <c r="CM60" s="87"/>
      <c r="CN60" s="87"/>
      <c r="CO60" s="87"/>
      <c r="CP60" s="87"/>
      <c r="CQ60" s="87"/>
      <c r="CR60" s="87"/>
      <c r="CS60" s="87"/>
      <c r="CT60" s="87"/>
      <c r="CU60" s="87"/>
      <c r="CV60" s="87"/>
      <c r="CW60" s="87"/>
      <c r="CX60" s="87"/>
      <c r="CY60" s="87"/>
      <c r="CZ60" s="87"/>
      <c r="DA60" s="87"/>
    </row>
    <row r="61" spans="1:105" s="3" customFormat="1" ht="15" customHeight="1" x14ac:dyDescent="0.2">
      <c r="A61" s="88" t="s">
        <v>75</v>
      </c>
      <c r="B61" s="88"/>
      <c r="C61" s="88"/>
      <c r="D61" s="88"/>
      <c r="E61" s="88"/>
      <c r="F61" s="88"/>
      <c r="G61" s="88"/>
      <c r="H61" s="89" t="s">
        <v>77</v>
      </c>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7" t="s">
        <v>76</v>
      </c>
      <c r="AK61" s="87"/>
      <c r="AL61" s="87"/>
      <c r="AM61" s="87"/>
      <c r="AN61" s="87"/>
      <c r="AO61" s="87"/>
      <c r="AP61" s="87"/>
      <c r="AQ61" s="87"/>
      <c r="AR61" s="87"/>
      <c r="AS61" s="87"/>
      <c r="AT61" s="87"/>
      <c r="AU61" s="87"/>
      <c r="AV61" s="87"/>
      <c r="AW61" s="87"/>
      <c r="AX61" s="87"/>
      <c r="AY61" s="87"/>
      <c r="AZ61" s="86">
        <f>'[1]Коэфф индексац'!$I$19</f>
        <v>1303.25</v>
      </c>
      <c r="BA61" s="87"/>
      <c r="BB61" s="87"/>
      <c r="BC61" s="87"/>
      <c r="BD61" s="87"/>
      <c r="BE61" s="87"/>
      <c r="BF61" s="87"/>
      <c r="BG61" s="87"/>
      <c r="BH61" s="87"/>
      <c r="BI61" s="87"/>
      <c r="BJ61" s="87"/>
      <c r="BK61" s="87"/>
      <c r="BL61" s="87"/>
      <c r="BM61" s="87"/>
      <c r="BN61" s="87"/>
      <c r="BO61" s="87"/>
      <c r="BP61" s="87"/>
      <c r="BQ61" s="87"/>
      <c r="BR61" s="87"/>
      <c r="BS61" s="87"/>
      <c r="BT61" s="86">
        <f>'[1]Коэфф индексац'!$J$19</f>
        <v>1329.1527999999998</v>
      </c>
      <c r="BU61" s="87"/>
      <c r="BV61" s="87"/>
      <c r="BW61" s="87"/>
      <c r="BX61" s="87"/>
      <c r="BY61" s="87"/>
      <c r="BZ61" s="87"/>
      <c r="CA61" s="87"/>
      <c r="CB61" s="87"/>
      <c r="CC61" s="87"/>
      <c r="CD61" s="87"/>
      <c r="CE61" s="87"/>
      <c r="CF61" s="87"/>
      <c r="CG61" s="87"/>
      <c r="CH61" s="87"/>
      <c r="CI61" s="87"/>
      <c r="CJ61" s="87"/>
      <c r="CK61" s="86">
        <f>'[1]Коэфф индексац'!$K$19</f>
        <v>1340.1133750000001</v>
      </c>
      <c r="CL61" s="87"/>
      <c r="CM61" s="87"/>
      <c r="CN61" s="87"/>
      <c r="CO61" s="87"/>
      <c r="CP61" s="87"/>
      <c r="CQ61" s="87"/>
      <c r="CR61" s="87"/>
      <c r="CS61" s="87"/>
      <c r="CT61" s="87"/>
      <c r="CU61" s="87"/>
      <c r="CV61" s="87"/>
      <c r="CW61" s="87"/>
      <c r="CX61" s="87"/>
      <c r="CY61" s="87"/>
      <c r="CZ61" s="87"/>
      <c r="DA61" s="87"/>
    </row>
    <row r="62" spans="1:105" s="3" customFormat="1" ht="40.5" customHeight="1" x14ac:dyDescent="0.2">
      <c r="A62" s="88" t="s">
        <v>78</v>
      </c>
      <c r="B62" s="88"/>
      <c r="C62" s="88"/>
      <c r="D62" s="88"/>
      <c r="E62" s="88"/>
      <c r="F62" s="88"/>
      <c r="G62" s="88"/>
      <c r="H62" s="89" t="s">
        <v>80</v>
      </c>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7" t="s">
        <v>79</v>
      </c>
      <c r="AK62" s="87"/>
      <c r="AL62" s="87"/>
      <c r="AM62" s="87"/>
      <c r="AN62" s="87"/>
      <c r="AO62" s="87"/>
      <c r="AP62" s="87"/>
      <c r="AQ62" s="87"/>
      <c r="AR62" s="87"/>
      <c r="AS62" s="87"/>
      <c r="AT62" s="87"/>
      <c r="AU62" s="87"/>
      <c r="AV62" s="87"/>
      <c r="AW62" s="87"/>
      <c r="AX62" s="87"/>
      <c r="AY62" s="87"/>
      <c r="AZ62" s="86">
        <f>AZ52/AZ61</f>
        <v>52.859430627431422</v>
      </c>
      <c r="BA62" s="87"/>
      <c r="BB62" s="87"/>
      <c r="BC62" s="87"/>
      <c r="BD62" s="87"/>
      <c r="BE62" s="87"/>
      <c r="BF62" s="87"/>
      <c r="BG62" s="87"/>
      <c r="BH62" s="87"/>
      <c r="BI62" s="87"/>
      <c r="BJ62" s="87"/>
      <c r="BK62" s="87"/>
      <c r="BL62" s="87"/>
      <c r="BM62" s="87"/>
      <c r="BN62" s="87"/>
      <c r="BO62" s="87"/>
      <c r="BP62" s="87"/>
      <c r="BQ62" s="87"/>
      <c r="BR62" s="87"/>
      <c r="BS62" s="87"/>
      <c r="BT62" s="86">
        <f>BT52/BT61</f>
        <v>40.986890295833554</v>
      </c>
      <c r="BU62" s="87"/>
      <c r="BV62" s="87"/>
      <c r="BW62" s="87"/>
      <c r="BX62" s="87"/>
      <c r="BY62" s="87"/>
      <c r="BZ62" s="87"/>
      <c r="CA62" s="87"/>
      <c r="CB62" s="87"/>
      <c r="CC62" s="87"/>
      <c r="CD62" s="87"/>
      <c r="CE62" s="87"/>
      <c r="CF62" s="87"/>
      <c r="CG62" s="87"/>
      <c r="CH62" s="87"/>
      <c r="CI62" s="87"/>
      <c r="CJ62" s="87"/>
      <c r="CK62" s="86">
        <f>CK52/CK61</f>
        <v>40.680683797597041</v>
      </c>
      <c r="CL62" s="87"/>
      <c r="CM62" s="87"/>
      <c r="CN62" s="87"/>
      <c r="CO62" s="87"/>
      <c r="CP62" s="87"/>
      <c r="CQ62" s="87"/>
      <c r="CR62" s="87"/>
      <c r="CS62" s="87"/>
      <c r="CT62" s="87"/>
      <c r="CU62" s="87"/>
      <c r="CV62" s="87"/>
      <c r="CW62" s="87"/>
      <c r="CX62" s="87"/>
      <c r="CY62" s="87"/>
      <c r="CZ62" s="87"/>
      <c r="DA62" s="87"/>
    </row>
    <row r="63" spans="1:105" s="3" customFormat="1" ht="54" customHeight="1" x14ac:dyDescent="0.2">
      <c r="A63" s="88" t="s">
        <v>81</v>
      </c>
      <c r="B63" s="88"/>
      <c r="C63" s="88"/>
      <c r="D63" s="88"/>
      <c r="E63" s="88"/>
      <c r="F63" s="88"/>
      <c r="G63" s="88"/>
      <c r="H63" s="89" t="s">
        <v>82</v>
      </c>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7"/>
      <c r="AK63" s="87"/>
      <c r="AL63" s="87"/>
      <c r="AM63" s="87"/>
      <c r="AN63" s="87"/>
      <c r="AO63" s="87"/>
      <c r="AP63" s="87"/>
      <c r="AQ63" s="87"/>
      <c r="AR63" s="87"/>
      <c r="AS63" s="87"/>
      <c r="AT63" s="87"/>
      <c r="AU63" s="87"/>
      <c r="AV63" s="87"/>
      <c r="AW63" s="87"/>
      <c r="AX63" s="87"/>
      <c r="AY63" s="87"/>
      <c r="AZ63" s="86">
        <v>62</v>
      </c>
      <c r="BA63" s="87"/>
      <c r="BB63" s="87"/>
      <c r="BC63" s="87"/>
      <c r="BD63" s="87"/>
      <c r="BE63" s="87"/>
      <c r="BF63" s="87"/>
      <c r="BG63" s="87"/>
      <c r="BH63" s="87"/>
      <c r="BI63" s="87"/>
      <c r="BJ63" s="87"/>
      <c r="BK63" s="87"/>
      <c r="BL63" s="87"/>
      <c r="BM63" s="87"/>
      <c r="BN63" s="87"/>
      <c r="BO63" s="87"/>
      <c r="BP63" s="87"/>
      <c r="BQ63" s="87"/>
      <c r="BR63" s="87"/>
      <c r="BS63" s="87"/>
      <c r="BT63" s="86">
        <v>60</v>
      </c>
      <c r="BU63" s="87"/>
      <c r="BV63" s="87"/>
      <c r="BW63" s="87"/>
      <c r="BX63" s="87"/>
      <c r="BY63" s="87"/>
      <c r="BZ63" s="87"/>
      <c r="CA63" s="87"/>
      <c r="CB63" s="87"/>
      <c r="CC63" s="87"/>
      <c r="CD63" s="87"/>
      <c r="CE63" s="87"/>
      <c r="CF63" s="87"/>
      <c r="CG63" s="87"/>
      <c r="CH63" s="87"/>
      <c r="CI63" s="87"/>
      <c r="CJ63" s="87"/>
      <c r="CK63" s="86">
        <v>62</v>
      </c>
      <c r="CL63" s="87"/>
      <c r="CM63" s="87"/>
      <c r="CN63" s="87"/>
      <c r="CO63" s="87"/>
      <c r="CP63" s="87"/>
      <c r="CQ63" s="87"/>
      <c r="CR63" s="87"/>
      <c r="CS63" s="87"/>
      <c r="CT63" s="87"/>
      <c r="CU63" s="87"/>
      <c r="CV63" s="87"/>
      <c r="CW63" s="87"/>
      <c r="CX63" s="87"/>
      <c r="CY63" s="87"/>
      <c r="CZ63" s="87"/>
      <c r="DA63" s="87"/>
    </row>
    <row r="64" spans="1:105" s="3" customFormat="1" ht="27.75" customHeight="1" x14ac:dyDescent="0.2">
      <c r="A64" s="88" t="s">
        <v>83</v>
      </c>
      <c r="B64" s="88"/>
      <c r="C64" s="88"/>
      <c r="D64" s="88"/>
      <c r="E64" s="88"/>
      <c r="F64" s="88"/>
      <c r="G64" s="88"/>
      <c r="H64" s="89" t="s">
        <v>85</v>
      </c>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7" t="s">
        <v>84</v>
      </c>
      <c r="AK64" s="87"/>
      <c r="AL64" s="87"/>
      <c r="AM64" s="87"/>
      <c r="AN64" s="87"/>
      <c r="AO64" s="87"/>
      <c r="AP64" s="87"/>
      <c r="AQ64" s="87"/>
      <c r="AR64" s="87"/>
      <c r="AS64" s="87"/>
      <c r="AT64" s="87"/>
      <c r="AU64" s="87"/>
      <c r="AV64" s="87"/>
      <c r="AW64" s="87"/>
      <c r="AX64" s="87"/>
      <c r="AY64" s="87"/>
      <c r="AZ64" s="86">
        <f>AZ63</f>
        <v>62</v>
      </c>
      <c r="BA64" s="87"/>
      <c r="BB64" s="87"/>
      <c r="BC64" s="87"/>
      <c r="BD64" s="87"/>
      <c r="BE64" s="87"/>
      <c r="BF64" s="87"/>
      <c r="BG64" s="87"/>
      <c r="BH64" s="87"/>
      <c r="BI64" s="87"/>
      <c r="BJ64" s="87"/>
      <c r="BK64" s="87"/>
      <c r="BL64" s="87"/>
      <c r="BM64" s="87"/>
      <c r="BN64" s="87"/>
      <c r="BO64" s="87"/>
      <c r="BP64" s="87"/>
      <c r="BQ64" s="87"/>
      <c r="BR64" s="87"/>
      <c r="BS64" s="87"/>
      <c r="BT64" s="86">
        <f>BT63</f>
        <v>60</v>
      </c>
      <c r="BU64" s="87"/>
      <c r="BV64" s="87"/>
      <c r="BW64" s="87"/>
      <c r="BX64" s="87"/>
      <c r="BY64" s="87"/>
      <c r="BZ64" s="87"/>
      <c r="CA64" s="87"/>
      <c r="CB64" s="87"/>
      <c r="CC64" s="87"/>
      <c r="CD64" s="87"/>
      <c r="CE64" s="87"/>
      <c r="CF64" s="87"/>
      <c r="CG64" s="87"/>
      <c r="CH64" s="87"/>
      <c r="CI64" s="87"/>
      <c r="CJ64" s="87"/>
      <c r="CK64" s="86">
        <f>CK63</f>
        <v>62</v>
      </c>
      <c r="CL64" s="87"/>
      <c r="CM64" s="87"/>
      <c r="CN64" s="87"/>
      <c r="CO64" s="87"/>
      <c r="CP64" s="87"/>
      <c r="CQ64" s="87"/>
      <c r="CR64" s="87"/>
      <c r="CS64" s="87"/>
      <c r="CT64" s="87"/>
      <c r="CU64" s="87"/>
      <c r="CV64" s="87"/>
      <c r="CW64" s="87"/>
      <c r="CX64" s="87"/>
      <c r="CY64" s="87"/>
      <c r="CZ64" s="87"/>
      <c r="DA64" s="87"/>
    </row>
    <row r="65" spans="1:105" s="3" customFormat="1" ht="27.75" customHeight="1" x14ac:dyDescent="0.2">
      <c r="A65" s="88" t="s">
        <v>86</v>
      </c>
      <c r="B65" s="88"/>
      <c r="C65" s="88"/>
      <c r="D65" s="88"/>
      <c r="E65" s="88"/>
      <c r="F65" s="88"/>
      <c r="G65" s="88"/>
      <c r="H65" s="89" t="s">
        <v>88</v>
      </c>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7" t="s">
        <v>87</v>
      </c>
      <c r="AK65" s="87"/>
      <c r="AL65" s="87"/>
      <c r="AM65" s="87"/>
      <c r="AN65" s="87"/>
      <c r="AO65" s="87"/>
      <c r="AP65" s="87"/>
      <c r="AQ65" s="87"/>
      <c r="AR65" s="87"/>
      <c r="AS65" s="87"/>
      <c r="AT65" s="87"/>
      <c r="AU65" s="87"/>
      <c r="AV65" s="87"/>
      <c r="AW65" s="87"/>
      <c r="AX65" s="87"/>
      <c r="AY65" s="87"/>
      <c r="AZ65" s="86">
        <f>[6]П1.16.2022!$P$35</f>
        <v>52472.742503999994</v>
      </c>
      <c r="BA65" s="87"/>
      <c r="BB65" s="87"/>
      <c r="BC65" s="87"/>
      <c r="BD65" s="87"/>
      <c r="BE65" s="87"/>
      <c r="BF65" s="87"/>
      <c r="BG65" s="87"/>
      <c r="BH65" s="87"/>
      <c r="BI65" s="87"/>
      <c r="BJ65" s="87"/>
      <c r="BK65" s="87"/>
      <c r="BL65" s="87"/>
      <c r="BM65" s="87"/>
      <c r="BN65" s="87"/>
      <c r="BO65" s="87"/>
      <c r="BP65" s="87"/>
      <c r="BQ65" s="87"/>
      <c r="BR65" s="87"/>
      <c r="BS65" s="87"/>
      <c r="BT65" s="86">
        <f>[6]П1.16.2022!$O$35</f>
        <v>52351.388888888898</v>
      </c>
      <c r="BU65" s="87"/>
      <c r="BV65" s="87"/>
      <c r="BW65" s="87"/>
      <c r="BX65" s="87"/>
      <c r="BY65" s="87"/>
      <c r="BZ65" s="87"/>
      <c r="CA65" s="87"/>
      <c r="CB65" s="87"/>
      <c r="CC65" s="87"/>
      <c r="CD65" s="87"/>
      <c r="CE65" s="87"/>
      <c r="CF65" s="87"/>
      <c r="CG65" s="87"/>
      <c r="CH65" s="87"/>
      <c r="CI65" s="87"/>
      <c r="CJ65" s="87"/>
      <c r="CK65" s="86">
        <f>[6]П1.16.2022!$S$35</f>
        <v>53378.291492494987</v>
      </c>
      <c r="CL65" s="87"/>
      <c r="CM65" s="87"/>
      <c r="CN65" s="87"/>
      <c r="CO65" s="87"/>
      <c r="CP65" s="87"/>
      <c r="CQ65" s="87"/>
      <c r="CR65" s="87"/>
      <c r="CS65" s="87"/>
      <c r="CT65" s="87"/>
      <c r="CU65" s="87"/>
      <c r="CV65" s="87"/>
      <c r="CW65" s="87"/>
      <c r="CX65" s="87"/>
      <c r="CY65" s="87"/>
      <c r="CZ65" s="87"/>
      <c r="DA65" s="87"/>
    </row>
    <row r="66" spans="1:105" s="3" customFormat="1" ht="48" customHeight="1" x14ac:dyDescent="0.2">
      <c r="A66" s="88" t="s">
        <v>89</v>
      </c>
      <c r="B66" s="88"/>
      <c r="C66" s="88"/>
      <c r="D66" s="88"/>
      <c r="E66" s="88"/>
      <c r="F66" s="88"/>
      <c r="G66" s="88"/>
      <c r="H66" s="89" t="s">
        <v>90</v>
      </c>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7"/>
      <c r="AK66" s="87"/>
      <c r="AL66" s="87"/>
      <c r="AM66" s="87"/>
      <c r="AN66" s="87"/>
      <c r="AO66" s="87"/>
      <c r="AP66" s="87"/>
      <c r="AQ66" s="87"/>
      <c r="AR66" s="87"/>
      <c r="AS66" s="87"/>
      <c r="AT66" s="87"/>
      <c r="AU66" s="87"/>
      <c r="AV66" s="87"/>
      <c r="AW66" s="87"/>
      <c r="AX66" s="87"/>
      <c r="AY66" s="87"/>
      <c r="AZ66" s="86"/>
      <c r="BA66" s="87"/>
      <c r="BB66" s="87"/>
      <c r="BC66" s="87"/>
      <c r="BD66" s="87"/>
      <c r="BE66" s="87"/>
      <c r="BF66" s="87"/>
      <c r="BG66" s="87"/>
      <c r="BH66" s="87"/>
      <c r="BI66" s="87"/>
      <c r="BJ66" s="87"/>
      <c r="BK66" s="87"/>
      <c r="BL66" s="87"/>
      <c r="BM66" s="87"/>
      <c r="BN66" s="87"/>
      <c r="BO66" s="87"/>
      <c r="BP66" s="87"/>
      <c r="BQ66" s="87"/>
      <c r="BR66" s="87"/>
      <c r="BS66" s="87"/>
      <c r="BT66" s="86"/>
      <c r="BU66" s="87"/>
      <c r="BV66" s="87"/>
      <c r="BW66" s="87"/>
      <c r="BX66" s="87"/>
      <c r="BY66" s="87"/>
      <c r="BZ66" s="87"/>
      <c r="CA66" s="87"/>
      <c r="CB66" s="87"/>
      <c r="CC66" s="87"/>
      <c r="CD66" s="87"/>
      <c r="CE66" s="87"/>
      <c r="CF66" s="87"/>
      <c r="CG66" s="87"/>
      <c r="CH66" s="87"/>
      <c r="CI66" s="87"/>
      <c r="CJ66" s="87"/>
      <c r="CK66" s="86"/>
      <c r="CL66" s="87"/>
      <c r="CM66" s="87"/>
      <c r="CN66" s="87"/>
      <c r="CO66" s="87"/>
      <c r="CP66" s="87"/>
      <c r="CQ66" s="87"/>
      <c r="CR66" s="87"/>
      <c r="CS66" s="87"/>
      <c r="CT66" s="87"/>
      <c r="CU66" s="87"/>
      <c r="CV66" s="87"/>
      <c r="CW66" s="87"/>
      <c r="CX66" s="87"/>
      <c r="CY66" s="87"/>
      <c r="CZ66" s="87"/>
      <c r="DA66" s="87"/>
    </row>
    <row r="67" spans="1:105" s="3" customFormat="1" ht="54" customHeight="1" x14ac:dyDescent="0.2">
      <c r="A67" s="88" t="s">
        <v>91</v>
      </c>
      <c r="B67" s="88"/>
      <c r="C67" s="88"/>
      <c r="D67" s="88"/>
      <c r="E67" s="88"/>
      <c r="F67" s="88"/>
      <c r="G67" s="88"/>
      <c r="H67" s="89" t="s">
        <v>92</v>
      </c>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7" t="s">
        <v>29</v>
      </c>
      <c r="AK67" s="87"/>
      <c r="AL67" s="87"/>
      <c r="AM67" s="87"/>
      <c r="AN67" s="87"/>
      <c r="AO67" s="87"/>
      <c r="AP67" s="87"/>
      <c r="AQ67" s="87"/>
      <c r="AR67" s="87"/>
      <c r="AS67" s="87"/>
      <c r="AT67" s="87"/>
      <c r="AU67" s="87"/>
      <c r="AV67" s="87"/>
      <c r="AW67" s="87"/>
      <c r="AX67" s="87"/>
      <c r="AY67" s="87"/>
      <c r="AZ67" s="86">
        <v>11</v>
      </c>
      <c r="BA67" s="87"/>
      <c r="BB67" s="87"/>
      <c r="BC67" s="87"/>
      <c r="BD67" s="87"/>
      <c r="BE67" s="87"/>
      <c r="BF67" s="87"/>
      <c r="BG67" s="87"/>
      <c r="BH67" s="87"/>
      <c r="BI67" s="87"/>
      <c r="BJ67" s="87"/>
      <c r="BK67" s="87"/>
      <c r="BL67" s="87"/>
      <c r="BM67" s="87"/>
      <c r="BN67" s="87"/>
      <c r="BO67" s="87"/>
      <c r="BP67" s="87"/>
      <c r="BQ67" s="87"/>
      <c r="BR67" s="87"/>
      <c r="BS67" s="87"/>
      <c r="BT67" s="86"/>
      <c r="BU67" s="87"/>
      <c r="BV67" s="87"/>
      <c r="BW67" s="87"/>
      <c r="BX67" s="87"/>
      <c r="BY67" s="87"/>
      <c r="BZ67" s="87"/>
      <c r="CA67" s="87"/>
      <c r="CB67" s="87"/>
      <c r="CC67" s="87"/>
      <c r="CD67" s="87"/>
      <c r="CE67" s="87"/>
      <c r="CF67" s="87"/>
      <c r="CG67" s="87"/>
      <c r="CH67" s="87"/>
      <c r="CI67" s="87"/>
      <c r="CJ67" s="87"/>
      <c r="CK67" s="86"/>
      <c r="CL67" s="87"/>
      <c r="CM67" s="87"/>
      <c r="CN67" s="87"/>
      <c r="CO67" s="87"/>
      <c r="CP67" s="87"/>
      <c r="CQ67" s="87"/>
      <c r="CR67" s="87"/>
      <c r="CS67" s="87"/>
      <c r="CT67" s="87"/>
      <c r="CU67" s="87"/>
      <c r="CV67" s="87"/>
      <c r="CW67" s="87"/>
      <c r="CX67" s="87"/>
      <c r="CY67" s="87"/>
      <c r="CZ67" s="87"/>
      <c r="DA67" s="87"/>
    </row>
    <row r="68" spans="1:105" s="3" customFormat="1" ht="66" customHeight="1" x14ac:dyDescent="0.2">
      <c r="A68" s="88" t="s">
        <v>93</v>
      </c>
      <c r="B68" s="88"/>
      <c r="C68" s="88"/>
      <c r="D68" s="88"/>
      <c r="E68" s="88"/>
      <c r="F68" s="88"/>
      <c r="G68" s="88"/>
      <c r="H68" s="89" t="s">
        <v>94</v>
      </c>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7" t="s">
        <v>29</v>
      </c>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6"/>
      <c r="CL68" s="87"/>
      <c r="CM68" s="87"/>
      <c r="CN68" s="87"/>
      <c r="CO68" s="87"/>
      <c r="CP68" s="87"/>
      <c r="CQ68" s="87"/>
      <c r="CR68" s="87"/>
      <c r="CS68" s="87"/>
      <c r="CT68" s="87"/>
      <c r="CU68" s="87"/>
      <c r="CV68" s="87"/>
      <c r="CW68" s="87"/>
      <c r="CX68" s="87"/>
      <c r="CY68" s="87"/>
      <c r="CZ68" s="87"/>
      <c r="DA68" s="87"/>
    </row>
    <row r="69" spans="1:105" s="3" customFormat="1" ht="15" hidden="1" customHeight="1" x14ac:dyDescent="0.25">
      <c r="A69" s="84" t="s">
        <v>95</v>
      </c>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row>
    <row r="70" spans="1:105" s="3" customFormat="1" ht="40.5" hidden="1" customHeight="1" outlineLevel="1" x14ac:dyDescent="0.2">
      <c r="A70" s="88" t="s">
        <v>25</v>
      </c>
      <c r="B70" s="88"/>
      <c r="C70" s="88"/>
      <c r="D70" s="88"/>
      <c r="E70" s="88"/>
      <c r="F70" s="88"/>
      <c r="G70" s="88"/>
      <c r="H70" s="89" t="s">
        <v>96</v>
      </c>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row>
    <row r="71" spans="1:105" s="3" customFormat="1" ht="15" hidden="1" customHeight="1" outlineLevel="1" x14ac:dyDescent="0.2">
      <c r="A71" s="88"/>
      <c r="B71" s="88"/>
      <c r="C71" s="88"/>
      <c r="D71" s="88"/>
      <c r="E71" s="88"/>
      <c r="F71" s="88"/>
      <c r="G71" s="88"/>
      <c r="H71" s="89" t="s">
        <v>64</v>
      </c>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row>
    <row r="72" spans="1:105" s="3" customFormat="1" ht="40.5" hidden="1" customHeight="1" outlineLevel="1" x14ac:dyDescent="0.2">
      <c r="A72" s="88" t="s">
        <v>27</v>
      </c>
      <c r="B72" s="88"/>
      <c r="C72" s="88"/>
      <c r="D72" s="88"/>
      <c r="E72" s="88"/>
      <c r="F72" s="88"/>
      <c r="G72" s="88"/>
      <c r="H72" s="89" t="s">
        <v>97</v>
      </c>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7" t="s">
        <v>52</v>
      </c>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row>
    <row r="73" spans="1:105" s="3" customFormat="1" ht="27.75" hidden="1" customHeight="1" outlineLevel="1" x14ac:dyDescent="0.2">
      <c r="A73" s="88" t="s">
        <v>98</v>
      </c>
      <c r="B73" s="88"/>
      <c r="C73" s="88"/>
      <c r="D73" s="88"/>
      <c r="E73" s="88"/>
      <c r="F73" s="88"/>
      <c r="G73" s="88"/>
      <c r="H73" s="89" t="s">
        <v>99</v>
      </c>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7" t="s">
        <v>52</v>
      </c>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row>
    <row r="74" spans="1:105" s="3" customFormat="1" ht="15" hidden="1" customHeight="1" outlineLevel="1" x14ac:dyDescent="0.2">
      <c r="A74" s="88"/>
      <c r="B74" s="88"/>
      <c r="C74" s="88"/>
      <c r="D74" s="88"/>
      <c r="E74" s="88"/>
      <c r="F74" s="88"/>
      <c r="G74" s="88"/>
      <c r="H74" s="89" t="s">
        <v>100</v>
      </c>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7" t="s">
        <v>52</v>
      </c>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row>
    <row r="75" spans="1:105" s="3" customFormat="1" ht="15" hidden="1" customHeight="1" outlineLevel="1" x14ac:dyDescent="0.2">
      <c r="A75" s="88"/>
      <c r="B75" s="88"/>
      <c r="C75" s="88"/>
      <c r="D75" s="88"/>
      <c r="E75" s="88"/>
      <c r="F75" s="88"/>
      <c r="G75" s="88"/>
      <c r="H75" s="89" t="s">
        <v>101</v>
      </c>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7" t="s">
        <v>52</v>
      </c>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row>
    <row r="76" spans="1:105" s="3" customFormat="1" ht="15" hidden="1" customHeight="1" outlineLevel="1" x14ac:dyDescent="0.2">
      <c r="A76" s="88" t="s">
        <v>102</v>
      </c>
      <c r="B76" s="88"/>
      <c r="C76" s="88"/>
      <c r="D76" s="88"/>
      <c r="E76" s="88"/>
      <c r="F76" s="88"/>
      <c r="G76" s="88"/>
      <c r="H76" s="89" t="s">
        <v>103</v>
      </c>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7" t="s">
        <v>52</v>
      </c>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row>
    <row r="77" spans="1:105" s="3" customFormat="1" ht="15" hidden="1" customHeight="1" outlineLevel="1" x14ac:dyDescent="0.2">
      <c r="A77" s="88"/>
      <c r="B77" s="88"/>
      <c r="C77" s="88"/>
      <c r="D77" s="88"/>
      <c r="E77" s="88"/>
      <c r="F77" s="88"/>
      <c r="G77" s="88"/>
      <c r="H77" s="89" t="s">
        <v>100</v>
      </c>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7" t="s">
        <v>52</v>
      </c>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row>
    <row r="78" spans="1:105" s="3" customFormat="1" ht="15" hidden="1" customHeight="1" outlineLevel="1" x14ac:dyDescent="0.2">
      <c r="A78" s="88"/>
      <c r="B78" s="88"/>
      <c r="C78" s="88"/>
      <c r="D78" s="88"/>
      <c r="E78" s="88"/>
      <c r="F78" s="88"/>
      <c r="G78" s="88"/>
      <c r="H78" s="89" t="s">
        <v>101</v>
      </c>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7" t="s">
        <v>52</v>
      </c>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row>
    <row r="79" spans="1:105" s="3" customFormat="1" ht="15" hidden="1" customHeight="1" outlineLevel="1" x14ac:dyDescent="0.2">
      <c r="A79" s="88"/>
      <c r="B79" s="88"/>
      <c r="C79" s="88"/>
      <c r="D79" s="88"/>
      <c r="E79" s="88"/>
      <c r="F79" s="88"/>
      <c r="G79" s="88"/>
      <c r="H79" s="89" t="s">
        <v>64</v>
      </c>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7" t="s">
        <v>52</v>
      </c>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row>
    <row r="80" spans="1:105" s="3" customFormat="1" ht="120" hidden="1" customHeight="1" outlineLevel="1" x14ac:dyDescent="0.2">
      <c r="A80" s="88" t="s">
        <v>104</v>
      </c>
      <c r="B80" s="88"/>
      <c r="C80" s="88"/>
      <c r="D80" s="88"/>
      <c r="E80" s="88"/>
      <c r="F80" s="88"/>
      <c r="G80" s="88"/>
      <c r="H80" s="89" t="s">
        <v>105</v>
      </c>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7" t="s">
        <v>52</v>
      </c>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row>
    <row r="81" spans="1:105" s="3" customFormat="1" ht="27.75" hidden="1" customHeight="1" outlineLevel="1" x14ac:dyDescent="0.2">
      <c r="A81" s="88" t="s">
        <v>26</v>
      </c>
      <c r="B81" s="88"/>
      <c r="C81" s="88"/>
      <c r="D81" s="88"/>
      <c r="E81" s="88"/>
      <c r="F81" s="88"/>
      <c r="G81" s="88"/>
      <c r="H81" s="89" t="s">
        <v>99</v>
      </c>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7" t="s">
        <v>52</v>
      </c>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row>
    <row r="82" spans="1:105" s="3" customFormat="1" ht="15" hidden="1" customHeight="1" outlineLevel="1" x14ac:dyDescent="0.2">
      <c r="A82" s="88"/>
      <c r="B82" s="88"/>
      <c r="C82" s="88"/>
      <c r="D82" s="88"/>
      <c r="E82" s="88"/>
      <c r="F82" s="88"/>
      <c r="G82" s="88"/>
      <c r="H82" s="89" t="s">
        <v>100</v>
      </c>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7" t="s">
        <v>52</v>
      </c>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row>
    <row r="83" spans="1:105" s="3" customFormat="1" ht="15" hidden="1" customHeight="1" outlineLevel="1" x14ac:dyDescent="0.2">
      <c r="A83" s="88"/>
      <c r="B83" s="88"/>
      <c r="C83" s="88"/>
      <c r="D83" s="88"/>
      <c r="E83" s="88"/>
      <c r="F83" s="88"/>
      <c r="G83" s="88"/>
      <c r="H83" s="89" t="s">
        <v>101</v>
      </c>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7" t="s">
        <v>52</v>
      </c>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row>
    <row r="84" spans="1:105" s="3" customFormat="1" ht="15" hidden="1" customHeight="1" outlineLevel="1" x14ac:dyDescent="0.2">
      <c r="A84" s="88" t="s">
        <v>106</v>
      </c>
      <c r="B84" s="88"/>
      <c r="C84" s="88"/>
      <c r="D84" s="88"/>
      <c r="E84" s="88"/>
      <c r="F84" s="88"/>
      <c r="G84" s="88"/>
      <c r="H84" s="89" t="s">
        <v>103</v>
      </c>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7" t="s">
        <v>52</v>
      </c>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row>
    <row r="85" spans="1:105" s="3" customFormat="1" ht="15" hidden="1" customHeight="1" outlineLevel="1" x14ac:dyDescent="0.2">
      <c r="A85" s="88"/>
      <c r="B85" s="88"/>
      <c r="C85" s="88"/>
      <c r="D85" s="88"/>
      <c r="E85" s="88"/>
      <c r="F85" s="88"/>
      <c r="G85" s="88"/>
      <c r="H85" s="89" t="s">
        <v>100</v>
      </c>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7" t="s">
        <v>52</v>
      </c>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row>
    <row r="86" spans="1:105" s="3" customFormat="1" ht="15" hidden="1" customHeight="1" outlineLevel="1" x14ac:dyDescent="0.2">
      <c r="A86" s="88"/>
      <c r="B86" s="88"/>
      <c r="C86" s="88"/>
      <c r="D86" s="88"/>
      <c r="E86" s="88"/>
      <c r="F86" s="88"/>
      <c r="G86" s="88"/>
      <c r="H86" s="89" t="s">
        <v>101</v>
      </c>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7" t="s">
        <v>52</v>
      </c>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row>
    <row r="87" spans="1:105" s="3" customFormat="1" ht="93" hidden="1" customHeight="1" outlineLevel="1" x14ac:dyDescent="0.2">
      <c r="A87" s="88" t="s">
        <v>107</v>
      </c>
      <c r="B87" s="88"/>
      <c r="C87" s="88"/>
      <c r="D87" s="88"/>
      <c r="E87" s="88"/>
      <c r="F87" s="88"/>
      <c r="G87" s="88"/>
      <c r="H87" s="89" t="s">
        <v>108</v>
      </c>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7" t="s">
        <v>52</v>
      </c>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row>
    <row r="88" spans="1:105" s="3" customFormat="1" ht="27.75" hidden="1" customHeight="1" outlineLevel="1" x14ac:dyDescent="0.2">
      <c r="A88" s="88" t="s">
        <v>109</v>
      </c>
      <c r="B88" s="88"/>
      <c r="C88" s="88"/>
      <c r="D88" s="88"/>
      <c r="E88" s="88"/>
      <c r="F88" s="88"/>
      <c r="G88" s="88"/>
      <c r="H88" s="89" t="s">
        <v>99</v>
      </c>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7" t="s">
        <v>52</v>
      </c>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row>
    <row r="89" spans="1:105" s="3" customFormat="1" ht="15" hidden="1" customHeight="1" outlineLevel="1" x14ac:dyDescent="0.2">
      <c r="A89" s="88"/>
      <c r="B89" s="88"/>
      <c r="C89" s="88"/>
      <c r="D89" s="88"/>
      <c r="E89" s="88"/>
      <c r="F89" s="88"/>
      <c r="G89" s="88"/>
      <c r="H89" s="89" t="s">
        <v>100</v>
      </c>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7" t="s">
        <v>52</v>
      </c>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row>
    <row r="90" spans="1:105" s="3" customFormat="1" ht="15" hidden="1" customHeight="1" outlineLevel="1" x14ac:dyDescent="0.2">
      <c r="A90" s="88"/>
      <c r="B90" s="88"/>
      <c r="C90" s="88"/>
      <c r="D90" s="88"/>
      <c r="E90" s="88"/>
      <c r="F90" s="88"/>
      <c r="G90" s="88"/>
      <c r="H90" s="89" t="s">
        <v>101</v>
      </c>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7" t="s">
        <v>52</v>
      </c>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row>
    <row r="91" spans="1:105" s="3" customFormat="1" ht="15" hidden="1" customHeight="1" outlineLevel="1" x14ac:dyDescent="0.2">
      <c r="A91" s="88" t="s">
        <v>110</v>
      </c>
      <c r="B91" s="88"/>
      <c r="C91" s="88"/>
      <c r="D91" s="88"/>
      <c r="E91" s="88"/>
      <c r="F91" s="88"/>
      <c r="G91" s="88"/>
      <c r="H91" s="89" t="s">
        <v>103</v>
      </c>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7" t="s">
        <v>52</v>
      </c>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row>
    <row r="92" spans="1:105" s="3" customFormat="1" ht="15" hidden="1" customHeight="1" outlineLevel="1" x14ac:dyDescent="0.2">
      <c r="A92" s="88"/>
      <c r="B92" s="88"/>
      <c r="C92" s="88"/>
      <c r="D92" s="88"/>
      <c r="E92" s="88"/>
      <c r="F92" s="88"/>
      <c r="G92" s="88"/>
      <c r="H92" s="89" t="s">
        <v>100</v>
      </c>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7" t="s">
        <v>52</v>
      </c>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row>
    <row r="93" spans="1:105" s="3" customFormat="1" ht="15" hidden="1" customHeight="1" outlineLevel="1" x14ac:dyDescent="0.2">
      <c r="A93" s="88"/>
      <c r="B93" s="88"/>
      <c r="C93" s="88"/>
      <c r="D93" s="88"/>
      <c r="E93" s="88"/>
      <c r="F93" s="88"/>
      <c r="G93" s="88"/>
      <c r="H93" s="89" t="s">
        <v>101</v>
      </c>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7" t="s">
        <v>52</v>
      </c>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87"/>
      <c r="DA93" s="87"/>
    </row>
    <row r="94" spans="1:105" s="3" customFormat="1" ht="105" hidden="1" customHeight="1" outlineLevel="1" x14ac:dyDescent="0.2">
      <c r="A94" s="88" t="s">
        <v>111</v>
      </c>
      <c r="B94" s="88"/>
      <c r="C94" s="88"/>
      <c r="D94" s="88"/>
      <c r="E94" s="88"/>
      <c r="F94" s="88"/>
      <c r="G94" s="88"/>
      <c r="H94" s="89" t="s">
        <v>112</v>
      </c>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7" t="s">
        <v>52</v>
      </c>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c r="CY94" s="87"/>
      <c r="CZ94" s="87"/>
      <c r="DA94" s="87"/>
    </row>
    <row r="95" spans="1:105" s="3" customFormat="1" ht="27.75" hidden="1" customHeight="1" outlineLevel="1" x14ac:dyDescent="0.2">
      <c r="A95" s="88" t="s">
        <v>113</v>
      </c>
      <c r="B95" s="88"/>
      <c r="C95" s="88"/>
      <c r="D95" s="88"/>
      <c r="E95" s="88"/>
      <c r="F95" s="88"/>
      <c r="G95" s="88"/>
      <c r="H95" s="89" t="s">
        <v>99</v>
      </c>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7" t="s">
        <v>52</v>
      </c>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row>
    <row r="96" spans="1:105" s="3" customFormat="1" ht="15" hidden="1" customHeight="1" outlineLevel="1" x14ac:dyDescent="0.2">
      <c r="A96" s="88"/>
      <c r="B96" s="88"/>
      <c r="C96" s="88"/>
      <c r="D96" s="88"/>
      <c r="E96" s="88"/>
      <c r="F96" s="88"/>
      <c r="G96" s="88"/>
      <c r="H96" s="89" t="s">
        <v>100</v>
      </c>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7" t="s">
        <v>52</v>
      </c>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row>
    <row r="97" spans="1:105" s="3" customFormat="1" ht="15" hidden="1" customHeight="1" outlineLevel="1" x14ac:dyDescent="0.2">
      <c r="A97" s="88"/>
      <c r="B97" s="88"/>
      <c r="C97" s="88"/>
      <c r="D97" s="88"/>
      <c r="E97" s="88"/>
      <c r="F97" s="88"/>
      <c r="G97" s="88"/>
      <c r="H97" s="89" t="s">
        <v>101</v>
      </c>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7" t="s">
        <v>52</v>
      </c>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row>
    <row r="98" spans="1:105" s="3" customFormat="1" ht="15" hidden="1" customHeight="1" outlineLevel="1" x14ac:dyDescent="0.2">
      <c r="A98" s="88" t="s">
        <v>114</v>
      </c>
      <c r="B98" s="88"/>
      <c r="C98" s="88"/>
      <c r="D98" s="88"/>
      <c r="E98" s="88"/>
      <c r="F98" s="88"/>
      <c r="G98" s="88"/>
      <c r="H98" s="89" t="s">
        <v>103</v>
      </c>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7" t="s">
        <v>52</v>
      </c>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row>
    <row r="99" spans="1:105" s="3" customFormat="1" ht="15" hidden="1" customHeight="1" outlineLevel="1" x14ac:dyDescent="0.2">
      <c r="A99" s="88"/>
      <c r="B99" s="88"/>
      <c r="C99" s="88"/>
      <c r="D99" s="88"/>
      <c r="E99" s="88"/>
      <c r="F99" s="88"/>
      <c r="G99" s="88"/>
      <c r="H99" s="89" t="s">
        <v>100</v>
      </c>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7" t="s">
        <v>52</v>
      </c>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row>
    <row r="100" spans="1:105" s="3" customFormat="1" ht="15" hidden="1" customHeight="1" outlineLevel="1" x14ac:dyDescent="0.2">
      <c r="A100" s="88"/>
      <c r="B100" s="88"/>
      <c r="C100" s="88"/>
      <c r="D100" s="88"/>
      <c r="E100" s="88"/>
      <c r="F100" s="88"/>
      <c r="G100" s="88"/>
      <c r="H100" s="89" t="s">
        <v>101</v>
      </c>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7" t="s">
        <v>52</v>
      </c>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row>
    <row r="101" spans="1:105" s="3" customFormat="1" ht="120" hidden="1" customHeight="1" outlineLevel="1" x14ac:dyDescent="0.2">
      <c r="A101" s="88" t="s">
        <v>115</v>
      </c>
      <c r="B101" s="88"/>
      <c r="C101" s="88"/>
      <c r="D101" s="88"/>
      <c r="E101" s="88"/>
      <c r="F101" s="88"/>
      <c r="G101" s="88"/>
      <c r="H101" s="89" t="s">
        <v>116</v>
      </c>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7" t="s">
        <v>52</v>
      </c>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row>
    <row r="102" spans="1:105" s="3" customFormat="1" ht="27.75" hidden="1" customHeight="1" outlineLevel="1" x14ac:dyDescent="0.2">
      <c r="A102" s="88" t="s">
        <v>117</v>
      </c>
      <c r="B102" s="88"/>
      <c r="C102" s="88"/>
      <c r="D102" s="88"/>
      <c r="E102" s="88"/>
      <c r="F102" s="88"/>
      <c r="G102" s="88"/>
      <c r="H102" s="89" t="s">
        <v>99</v>
      </c>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7" t="s">
        <v>52</v>
      </c>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row>
    <row r="103" spans="1:105" s="3" customFormat="1" ht="15" hidden="1" customHeight="1" outlineLevel="1" x14ac:dyDescent="0.2">
      <c r="A103" s="88"/>
      <c r="B103" s="88"/>
      <c r="C103" s="88"/>
      <c r="D103" s="88"/>
      <c r="E103" s="88"/>
      <c r="F103" s="88"/>
      <c r="G103" s="88"/>
      <c r="H103" s="89" t="s">
        <v>100</v>
      </c>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7" t="s">
        <v>52</v>
      </c>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row>
    <row r="104" spans="1:105" s="3" customFormat="1" ht="15" hidden="1" customHeight="1" outlineLevel="1" x14ac:dyDescent="0.2">
      <c r="A104" s="88"/>
      <c r="B104" s="88"/>
      <c r="C104" s="88"/>
      <c r="D104" s="88"/>
      <c r="E104" s="88"/>
      <c r="F104" s="88"/>
      <c r="G104" s="88"/>
      <c r="H104" s="89" t="s">
        <v>101</v>
      </c>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7" t="s">
        <v>52</v>
      </c>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row>
    <row r="105" spans="1:105" s="3" customFormat="1" ht="15" hidden="1" customHeight="1" outlineLevel="1" x14ac:dyDescent="0.2">
      <c r="A105" s="88" t="s">
        <v>118</v>
      </c>
      <c r="B105" s="88"/>
      <c r="C105" s="88"/>
      <c r="D105" s="88"/>
      <c r="E105" s="88"/>
      <c r="F105" s="88"/>
      <c r="G105" s="88"/>
      <c r="H105" s="89" t="s">
        <v>103</v>
      </c>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7" t="s">
        <v>52</v>
      </c>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c r="CY105" s="87"/>
      <c r="CZ105" s="87"/>
      <c r="DA105" s="87"/>
    </row>
    <row r="106" spans="1:105" s="3" customFormat="1" ht="15" hidden="1" customHeight="1" outlineLevel="1" x14ac:dyDescent="0.2">
      <c r="A106" s="88"/>
      <c r="B106" s="88"/>
      <c r="C106" s="88"/>
      <c r="D106" s="88"/>
      <c r="E106" s="88"/>
      <c r="F106" s="88"/>
      <c r="G106" s="88"/>
      <c r="H106" s="89" t="s">
        <v>100</v>
      </c>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7" t="s">
        <v>52</v>
      </c>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row>
    <row r="107" spans="1:105" s="3" customFormat="1" ht="15" hidden="1" customHeight="1" outlineLevel="1" x14ac:dyDescent="0.2">
      <c r="A107" s="88"/>
      <c r="B107" s="88"/>
      <c r="C107" s="88"/>
      <c r="D107" s="88"/>
      <c r="E107" s="88"/>
      <c r="F107" s="88"/>
      <c r="G107" s="88"/>
      <c r="H107" s="89" t="s">
        <v>101</v>
      </c>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7" t="s">
        <v>52</v>
      </c>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row>
    <row r="108" spans="1:105" s="3" customFormat="1" ht="27.75" hidden="1" customHeight="1" outlineLevel="1" x14ac:dyDescent="0.2">
      <c r="A108" s="88" t="s">
        <v>119</v>
      </c>
      <c r="B108" s="88"/>
      <c r="C108" s="88"/>
      <c r="D108" s="88"/>
      <c r="E108" s="88"/>
      <c r="F108" s="88"/>
      <c r="G108" s="88"/>
      <c r="H108" s="89" t="s">
        <v>120</v>
      </c>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7" t="s">
        <v>52</v>
      </c>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row>
    <row r="109" spans="1:105" s="3" customFormat="1" ht="27.75" hidden="1" customHeight="1" outlineLevel="1" x14ac:dyDescent="0.2">
      <c r="A109" s="88" t="s">
        <v>121</v>
      </c>
      <c r="B109" s="88"/>
      <c r="C109" s="88"/>
      <c r="D109" s="88"/>
      <c r="E109" s="88"/>
      <c r="F109" s="88"/>
      <c r="G109" s="88"/>
      <c r="H109" s="89" t="s">
        <v>99</v>
      </c>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7" t="s">
        <v>52</v>
      </c>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row>
    <row r="110" spans="1:105" s="3" customFormat="1" ht="15" hidden="1" customHeight="1" outlineLevel="1" x14ac:dyDescent="0.2">
      <c r="A110" s="88"/>
      <c r="B110" s="88"/>
      <c r="C110" s="88"/>
      <c r="D110" s="88"/>
      <c r="E110" s="88"/>
      <c r="F110" s="88"/>
      <c r="G110" s="88"/>
      <c r="H110" s="89" t="s">
        <v>100</v>
      </c>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7" t="s">
        <v>52</v>
      </c>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row>
    <row r="111" spans="1:105" s="3" customFormat="1" ht="15" hidden="1" customHeight="1" outlineLevel="1" x14ac:dyDescent="0.2">
      <c r="A111" s="88"/>
      <c r="B111" s="88"/>
      <c r="C111" s="88"/>
      <c r="D111" s="88"/>
      <c r="E111" s="88"/>
      <c r="F111" s="88"/>
      <c r="G111" s="88"/>
      <c r="H111" s="89" t="s">
        <v>101</v>
      </c>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7" t="s">
        <v>52</v>
      </c>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row>
    <row r="112" spans="1:105" s="3" customFormat="1" ht="15" hidden="1" customHeight="1" outlineLevel="1" x14ac:dyDescent="0.2">
      <c r="A112" s="88" t="s">
        <v>122</v>
      </c>
      <c r="B112" s="88"/>
      <c r="C112" s="88"/>
      <c r="D112" s="88"/>
      <c r="E112" s="88"/>
      <c r="F112" s="88"/>
      <c r="G112" s="88"/>
      <c r="H112" s="89" t="s">
        <v>103</v>
      </c>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7" t="s">
        <v>52</v>
      </c>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row>
    <row r="113" spans="1:105" s="3" customFormat="1" ht="15" hidden="1" customHeight="1" outlineLevel="1" x14ac:dyDescent="0.2">
      <c r="A113" s="88"/>
      <c r="B113" s="88"/>
      <c r="C113" s="88"/>
      <c r="D113" s="88"/>
      <c r="E113" s="88"/>
      <c r="F113" s="88"/>
      <c r="G113" s="88"/>
      <c r="H113" s="89" t="s">
        <v>100</v>
      </c>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7" t="s">
        <v>52</v>
      </c>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row>
    <row r="114" spans="1:105" s="3" customFormat="1" ht="15" hidden="1" customHeight="1" outlineLevel="1" x14ac:dyDescent="0.2">
      <c r="A114" s="88"/>
      <c r="B114" s="88"/>
      <c r="C114" s="88"/>
      <c r="D114" s="88"/>
      <c r="E114" s="88"/>
      <c r="F114" s="88"/>
      <c r="G114" s="88"/>
      <c r="H114" s="89" t="s">
        <v>101</v>
      </c>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7" t="s">
        <v>52</v>
      </c>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row>
    <row r="115" spans="1:105" s="3" customFormat="1" ht="27.75" hidden="1" customHeight="1" outlineLevel="1" x14ac:dyDescent="0.2">
      <c r="A115" s="88" t="s">
        <v>123</v>
      </c>
      <c r="B115" s="88"/>
      <c r="C115" s="88"/>
      <c r="D115" s="88"/>
      <c r="E115" s="88"/>
      <c r="F115" s="88"/>
      <c r="G115" s="88"/>
      <c r="H115" s="89" t="s">
        <v>124</v>
      </c>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7" t="s">
        <v>52</v>
      </c>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row>
    <row r="116" spans="1:105" s="3" customFormat="1" ht="27.75" hidden="1" customHeight="1" outlineLevel="1" x14ac:dyDescent="0.2">
      <c r="A116" s="88" t="s">
        <v>125</v>
      </c>
      <c r="B116" s="88"/>
      <c r="C116" s="88"/>
      <c r="D116" s="88"/>
      <c r="E116" s="88"/>
      <c r="F116" s="88"/>
      <c r="G116" s="88"/>
      <c r="H116" s="89" t="s">
        <v>99</v>
      </c>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7" t="s">
        <v>52</v>
      </c>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row>
    <row r="117" spans="1:105" s="3" customFormat="1" ht="15" hidden="1" customHeight="1" outlineLevel="1" x14ac:dyDescent="0.2">
      <c r="A117" s="88"/>
      <c r="B117" s="88"/>
      <c r="C117" s="88"/>
      <c r="D117" s="88"/>
      <c r="E117" s="88"/>
      <c r="F117" s="88"/>
      <c r="G117" s="88"/>
      <c r="H117" s="89" t="s">
        <v>100</v>
      </c>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7" t="s">
        <v>52</v>
      </c>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row>
    <row r="118" spans="1:105" s="3" customFormat="1" ht="15" hidden="1" customHeight="1" outlineLevel="1" x14ac:dyDescent="0.2">
      <c r="A118" s="88"/>
      <c r="B118" s="88"/>
      <c r="C118" s="88"/>
      <c r="D118" s="88"/>
      <c r="E118" s="88"/>
      <c r="F118" s="88"/>
      <c r="G118" s="88"/>
      <c r="H118" s="89" t="s">
        <v>101</v>
      </c>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7" t="s">
        <v>52</v>
      </c>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row>
    <row r="119" spans="1:105" s="3" customFormat="1" ht="15" hidden="1" customHeight="1" outlineLevel="1" x14ac:dyDescent="0.2">
      <c r="A119" s="88" t="s">
        <v>126</v>
      </c>
      <c r="B119" s="88"/>
      <c r="C119" s="88"/>
      <c r="D119" s="88"/>
      <c r="E119" s="88"/>
      <c r="F119" s="88"/>
      <c r="G119" s="88"/>
      <c r="H119" s="89" t="s">
        <v>103</v>
      </c>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7" t="s">
        <v>52</v>
      </c>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row>
    <row r="120" spans="1:105" s="3" customFormat="1" ht="15" hidden="1" customHeight="1" outlineLevel="1" x14ac:dyDescent="0.2">
      <c r="A120" s="88"/>
      <c r="B120" s="88"/>
      <c r="C120" s="88"/>
      <c r="D120" s="88"/>
      <c r="E120" s="88"/>
      <c r="F120" s="88"/>
      <c r="G120" s="88"/>
      <c r="H120" s="89" t="s">
        <v>100</v>
      </c>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7" t="s">
        <v>52</v>
      </c>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row>
    <row r="121" spans="1:105" s="3" customFormat="1" ht="15" hidden="1" customHeight="1" outlineLevel="1" x14ac:dyDescent="0.2">
      <c r="A121" s="88"/>
      <c r="B121" s="88"/>
      <c r="C121" s="88"/>
      <c r="D121" s="88"/>
      <c r="E121" s="88"/>
      <c r="F121" s="88"/>
      <c r="G121" s="88"/>
      <c r="H121" s="89" t="s">
        <v>101</v>
      </c>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7" t="s">
        <v>52</v>
      </c>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row>
    <row r="122" spans="1:105" s="3" customFormat="1" ht="93" hidden="1" customHeight="1" outlineLevel="1" x14ac:dyDescent="0.2">
      <c r="A122" s="88" t="s">
        <v>30</v>
      </c>
      <c r="B122" s="88"/>
      <c r="C122" s="88"/>
      <c r="D122" s="88"/>
      <c r="E122" s="88"/>
      <c r="F122" s="88"/>
      <c r="G122" s="88"/>
      <c r="H122" s="89" t="s">
        <v>127</v>
      </c>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7" t="s">
        <v>52</v>
      </c>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row>
    <row r="123" spans="1:105" s="3" customFormat="1" ht="15" hidden="1" customHeight="1" outlineLevel="1" x14ac:dyDescent="0.2">
      <c r="A123" s="88"/>
      <c r="B123" s="88"/>
      <c r="C123" s="88"/>
      <c r="D123" s="88"/>
      <c r="E123" s="88"/>
      <c r="F123" s="88"/>
      <c r="G123" s="88"/>
      <c r="H123" s="89" t="s">
        <v>128</v>
      </c>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7" t="s">
        <v>52</v>
      </c>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row>
    <row r="124" spans="1:105" s="3" customFormat="1" ht="15" hidden="1" customHeight="1" outlineLevel="1" x14ac:dyDescent="0.2">
      <c r="A124" s="88"/>
      <c r="B124" s="88"/>
      <c r="C124" s="88"/>
      <c r="D124" s="88"/>
      <c r="E124" s="88"/>
      <c r="F124" s="88"/>
      <c r="G124" s="88"/>
      <c r="H124" s="89" t="s">
        <v>100</v>
      </c>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7" t="s">
        <v>52</v>
      </c>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row>
    <row r="125" spans="1:105" s="3" customFormat="1" ht="15" hidden="1" customHeight="1" outlineLevel="1" x14ac:dyDescent="0.2">
      <c r="A125" s="88"/>
      <c r="B125" s="88"/>
      <c r="C125" s="88"/>
      <c r="D125" s="88"/>
      <c r="E125" s="88"/>
      <c r="F125" s="88"/>
      <c r="G125" s="88"/>
      <c r="H125" s="89" t="s">
        <v>101</v>
      </c>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7" t="s">
        <v>52</v>
      </c>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row>
    <row r="126" spans="1:105" s="3" customFormat="1" ht="15" hidden="1" customHeight="1" outlineLevel="1" x14ac:dyDescent="0.2">
      <c r="A126" s="88"/>
      <c r="B126" s="88"/>
      <c r="C126" s="88"/>
      <c r="D126" s="88"/>
      <c r="E126" s="88"/>
      <c r="F126" s="88"/>
      <c r="G126" s="88"/>
      <c r="H126" s="89" t="s">
        <v>129</v>
      </c>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7" t="s">
        <v>52</v>
      </c>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row>
    <row r="127" spans="1:105" s="3" customFormat="1" ht="15" hidden="1" customHeight="1" outlineLevel="1" x14ac:dyDescent="0.2">
      <c r="A127" s="88"/>
      <c r="B127" s="88"/>
      <c r="C127" s="88"/>
      <c r="D127" s="88"/>
      <c r="E127" s="88"/>
      <c r="F127" s="88"/>
      <c r="G127" s="88"/>
      <c r="H127" s="89" t="s">
        <v>100</v>
      </c>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7" t="s">
        <v>52</v>
      </c>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row>
    <row r="128" spans="1:105" s="3" customFormat="1" ht="15" hidden="1" customHeight="1" outlineLevel="1" x14ac:dyDescent="0.2">
      <c r="A128" s="88"/>
      <c r="B128" s="88"/>
      <c r="C128" s="88"/>
      <c r="D128" s="88"/>
      <c r="E128" s="88"/>
      <c r="F128" s="88"/>
      <c r="G128" s="88"/>
      <c r="H128" s="89" t="s">
        <v>101</v>
      </c>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7" t="s">
        <v>52</v>
      </c>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row>
    <row r="129" spans="1:105" s="3" customFormat="1" ht="15" hidden="1" customHeight="1" outlineLevel="1" x14ac:dyDescent="0.2">
      <c r="A129" s="88"/>
      <c r="B129" s="88"/>
      <c r="C129" s="88"/>
      <c r="D129" s="88"/>
      <c r="E129" s="88"/>
      <c r="F129" s="88"/>
      <c r="G129" s="88"/>
      <c r="H129" s="89" t="s">
        <v>130</v>
      </c>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7" t="s">
        <v>52</v>
      </c>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row>
    <row r="130" spans="1:105" s="3" customFormat="1" ht="15" hidden="1" customHeight="1" outlineLevel="1" x14ac:dyDescent="0.2">
      <c r="A130" s="88"/>
      <c r="B130" s="88"/>
      <c r="C130" s="88"/>
      <c r="D130" s="88"/>
      <c r="E130" s="88"/>
      <c r="F130" s="88"/>
      <c r="G130" s="88"/>
      <c r="H130" s="89" t="s">
        <v>100</v>
      </c>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7" t="s">
        <v>52</v>
      </c>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row>
    <row r="131" spans="1:105" s="3" customFormat="1" ht="15" hidden="1" customHeight="1" outlineLevel="1" x14ac:dyDescent="0.2">
      <c r="A131" s="88"/>
      <c r="B131" s="88"/>
      <c r="C131" s="88"/>
      <c r="D131" s="88"/>
      <c r="E131" s="88"/>
      <c r="F131" s="88"/>
      <c r="G131" s="88"/>
      <c r="H131" s="89" t="s">
        <v>101</v>
      </c>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7" t="s">
        <v>52</v>
      </c>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row>
    <row r="132" spans="1:105" s="3" customFormat="1" ht="79.5" hidden="1" customHeight="1" outlineLevel="1" x14ac:dyDescent="0.2">
      <c r="A132" s="88" t="s">
        <v>32</v>
      </c>
      <c r="B132" s="88"/>
      <c r="C132" s="88"/>
      <c r="D132" s="88"/>
      <c r="E132" s="88"/>
      <c r="F132" s="88"/>
      <c r="G132" s="88"/>
      <c r="H132" s="89" t="s">
        <v>131</v>
      </c>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7" t="s">
        <v>52</v>
      </c>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row>
    <row r="133" spans="1:105" s="3" customFormat="1" ht="15" hidden="1" customHeight="1" outlineLevel="1" x14ac:dyDescent="0.2">
      <c r="A133" s="88"/>
      <c r="B133" s="88"/>
      <c r="C133" s="88"/>
      <c r="D133" s="88"/>
      <c r="E133" s="88"/>
      <c r="F133" s="88"/>
      <c r="G133" s="88"/>
      <c r="H133" s="89" t="s">
        <v>132</v>
      </c>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7" t="s">
        <v>52</v>
      </c>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row>
    <row r="134" spans="1:105" s="3" customFormat="1" ht="15" hidden="1" customHeight="1" outlineLevel="1" x14ac:dyDescent="0.2">
      <c r="A134" s="88"/>
      <c r="B134" s="88"/>
      <c r="C134" s="88"/>
      <c r="D134" s="88"/>
      <c r="E134" s="88"/>
      <c r="F134" s="88"/>
      <c r="G134" s="88"/>
      <c r="H134" s="89" t="s">
        <v>133</v>
      </c>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7" t="s">
        <v>52</v>
      </c>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row>
    <row r="135" spans="1:105" s="3" customFormat="1" ht="27.75" hidden="1" customHeight="1" outlineLevel="1" x14ac:dyDescent="0.2">
      <c r="A135" s="88" t="s">
        <v>36</v>
      </c>
      <c r="B135" s="88"/>
      <c r="C135" s="88"/>
      <c r="D135" s="88"/>
      <c r="E135" s="88"/>
      <c r="F135" s="88"/>
      <c r="G135" s="88"/>
      <c r="H135" s="89" t="s">
        <v>134</v>
      </c>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row>
    <row r="136" spans="1:105" s="3" customFormat="1" ht="15" hidden="1" customHeight="1" outlineLevel="1" x14ac:dyDescent="0.2">
      <c r="A136" s="88"/>
      <c r="B136" s="88"/>
      <c r="C136" s="88"/>
      <c r="D136" s="88"/>
      <c r="E136" s="88"/>
      <c r="F136" s="88"/>
      <c r="G136" s="88"/>
      <c r="H136" s="89" t="s">
        <v>64</v>
      </c>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row>
    <row r="137" spans="1:105" s="3" customFormat="1" ht="40.5" hidden="1" customHeight="1" outlineLevel="1" x14ac:dyDescent="0.2">
      <c r="A137" s="88" t="s">
        <v>38</v>
      </c>
      <c r="B137" s="88"/>
      <c r="C137" s="88"/>
      <c r="D137" s="88"/>
      <c r="E137" s="88"/>
      <c r="F137" s="88"/>
      <c r="G137" s="88"/>
      <c r="H137" s="89" t="s">
        <v>136</v>
      </c>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7" t="s">
        <v>135</v>
      </c>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row>
    <row r="138" spans="1:105" s="3" customFormat="1" ht="93" hidden="1" customHeight="1" outlineLevel="1" x14ac:dyDescent="0.2">
      <c r="A138" s="88" t="s">
        <v>137</v>
      </c>
      <c r="B138" s="88"/>
      <c r="C138" s="88"/>
      <c r="D138" s="88"/>
      <c r="E138" s="88"/>
      <c r="F138" s="88"/>
      <c r="G138" s="88"/>
      <c r="H138" s="89" t="s">
        <v>138</v>
      </c>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7" t="s">
        <v>135</v>
      </c>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row>
    <row r="139" spans="1:105" s="3" customFormat="1" ht="15" hidden="1" customHeight="1" outlineLevel="1" x14ac:dyDescent="0.2">
      <c r="A139" s="88"/>
      <c r="B139" s="88"/>
      <c r="C139" s="88"/>
      <c r="D139" s="88"/>
      <c r="E139" s="88"/>
      <c r="F139" s="88"/>
      <c r="G139" s="88"/>
      <c r="H139" s="89" t="s">
        <v>128</v>
      </c>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7" t="s">
        <v>135</v>
      </c>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row>
    <row r="140" spans="1:105" s="3" customFormat="1" ht="15" hidden="1" customHeight="1" outlineLevel="1" x14ac:dyDescent="0.2">
      <c r="A140" s="88"/>
      <c r="B140" s="88"/>
      <c r="C140" s="88"/>
      <c r="D140" s="88"/>
      <c r="E140" s="88"/>
      <c r="F140" s="88"/>
      <c r="G140" s="88"/>
      <c r="H140" s="89" t="s">
        <v>129</v>
      </c>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7" t="s">
        <v>135</v>
      </c>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row>
    <row r="141" spans="1:105" s="3" customFormat="1" ht="15" hidden="1" customHeight="1" outlineLevel="1" x14ac:dyDescent="0.2">
      <c r="A141" s="88"/>
      <c r="B141" s="88"/>
      <c r="C141" s="88"/>
      <c r="D141" s="88"/>
      <c r="E141" s="88"/>
      <c r="F141" s="88"/>
      <c r="G141" s="88"/>
      <c r="H141" s="89" t="s">
        <v>130</v>
      </c>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7" t="s">
        <v>135</v>
      </c>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row>
    <row r="142" spans="1:105" s="3" customFormat="1" ht="78" hidden="1" customHeight="1" outlineLevel="1" x14ac:dyDescent="0.2">
      <c r="A142" s="88" t="s">
        <v>139</v>
      </c>
      <c r="B142" s="88"/>
      <c r="C142" s="88"/>
      <c r="D142" s="88"/>
      <c r="E142" s="88"/>
      <c r="F142" s="88"/>
      <c r="G142" s="88"/>
      <c r="H142" s="89" t="s">
        <v>140</v>
      </c>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7" t="s">
        <v>135</v>
      </c>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row>
    <row r="143" spans="1:105" s="3" customFormat="1" ht="40.5" hidden="1" customHeight="1" outlineLevel="1" x14ac:dyDescent="0.2">
      <c r="A143" s="88" t="s">
        <v>41</v>
      </c>
      <c r="B143" s="88"/>
      <c r="C143" s="88"/>
      <c r="D143" s="88"/>
      <c r="E143" s="88"/>
      <c r="F143" s="88"/>
      <c r="G143" s="88"/>
      <c r="H143" s="89" t="s">
        <v>141</v>
      </c>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row>
    <row r="144" spans="1:105" s="3" customFormat="1" ht="15" hidden="1" customHeight="1" outlineLevel="1" x14ac:dyDescent="0.2">
      <c r="A144" s="88"/>
      <c r="B144" s="88"/>
      <c r="C144" s="88"/>
      <c r="D144" s="88"/>
      <c r="E144" s="88"/>
      <c r="F144" s="88"/>
      <c r="G144" s="88"/>
      <c r="H144" s="89" t="s">
        <v>64</v>
      </c>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row>
    <row r="145" spans="1:105" s="3" customFormat="1" ht="40.5" hidden="1" customHeight="1" outlineLevel="1" x14ac:dyDescent="0.2">
      <c r="A145" s="88" t="s">
        <v>43</v>
      </c>
      <c r="B145" s="88"/>
      <c r="C145" s="88"/>
      <c r="D145" s="88"/>
      <c r="E145" s="88"/>
      <c r="F145" s="88"/>
      <c r="G145" s="88"/>
      <c r="H145" s="89" t="s">
        <v>143</v>
      </c>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7" t="s">
        <v>142</v>
      </c>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row>
    <row r="146" spans="1:105" s="3" customFormat="1" ht="93" hidden="1" customHeight="1" outlineLevel="1" x14ac:dyDescent="0.2">
      <c r="A146" s="88" t="s">
        <v>46</v>
      </c>
      <c r="B146" s="88"/>
      <c r="C146" s="88"/>
      <c r="D146" s="88"/>
      <c r="E146" s="88"/>
      <c r="F146" s="88"/>
      <c r="G146" s="88"/>
      <c r="H146" s="89" t="s">
        <v>144</v>
      </c>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7" t="s">
        <v>142</v>
      </c>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row>
    <row r="147" spans="1:105" s="3" customFormat="1" ht="15" hidden="1" customHeight="1" outlineLevel="1" x14ac:dyDescent="0.2">
      <c r="A147" s="88"/>
      <c r="B147" s="88"/>
      <c r="C147" s="88"/>
      <c r="D147" s="88"/>
      <c r="E147" s="88"/>
      <c r="F147" s="88"/>
      <c r="G147" s="88"/>
      <c r="H147" s="89" t="s">
        <v>128</v>
      </c>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7" t="s">
        <v>142</v>
      </c>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row>
    <row r="148" spans="1:105" s="3" customFormat="1" ht="15" hidden="1" customHeight="1" outlineLevel="1" x14ac:dyDescent="0.2">
      <c r="A148" s="88"/>
      <c r="B148" s="88"/>
      <c r="C148" s="88"/>
      <c r="D148" s="88"/>
      <c r="E148" s="88"/>
      <c r="F148" s="88"/>
      <c r="G148" s="88"/>
      <c r="H148" s="89" t="s">
        <v>129</v>
      </c>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7" t="s">
        <v>142</v>
      </c>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row>
    <row r="149" spans="1:105" s="3" customFormat="1" ht="15" hidden="1" customHeight="1" outlineLevel="1" x14ac:dyDescent="0.2">
      <c r="A149" s="88"/>
      <c r="B149" s="88"/>
      <c r="C149" s="88"/>
      <c r="D149" s="88"/>
      <c r="E149" s="88"/>
      <c r="F149" s="88"/>
      <c r="G149" s="88"/>
      <c r="H149" s="89" t="s">
        <v>130</v>
      </c>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7" t="s">
        <v>142</v>
      </c>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row>
    <row r="150" spans="1:105" s="3" customFormat="1" ht="27.75" hidden="1" customHeight="1" outlineLevel="1" x14ac:dyDescent="0.2">
      <c r="A150" s="88" t="s">
        <v>61</v>
      </c>
      <c r="B150" s="88"/>
      <c r="C150" s="88"/>
      <c r="D150" s="88"/>
      <c r="E150" s="88"/>
      <c r="F150" s="88"/>
      <c r="G150" s="88"/>
      <c r="H150" s="89" t="s">
        <v>145</v>
      </c>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7" t="s">
        <v>142</v>
      </c>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row>
    <row r="151" spans="1:105" s="3" customFormat="1" ht="40.5" hidden="1" customHeight="1" outlineLevel="1" x14ac:dyDescent="0.2">
      <c r="A151" s="88" t="s">
        <v>81</v>
      </c>
      <c r="B151" s="88"/>
      <c r="C151" s="88"/>
      <c r="D151" s="88"/>
      <c r="E151" s="88"/>
      <c r="F151" s="88"/>
      <c r="G151" s="88"/>
      <c r="H151" s="89" t="s">
        <v>146</v>
      </c>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7" t="s">
        <v>29</v>
      </c>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row>
    <row r="152" spans="1:105" s="3" customFormat="1" ht="54" hidden="1" customHeight="1" outlineLevel="1" x14ac:dyDescent="0.2">
      <c r="A152" s="88" t="s">
        <v>91</v>
      </c>
      <c r="B152" s="88"/>
      <c r="C152" s="88"/>
      <c r="D152" s="88"/>
      <c r="E152" s="88"/>
      <c r="F152" s="88"/>
      <c r="G152" s="88"/>
      <c r="H152" s="89" t="s">
        <v>82</v>
      </c>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row>
    <row r="153" spans="1:105" s="3" customFormat="1" ht="27.75" hidden="1" customHeight="1" outlineLevel="1" x14ac:dyDescent="0.2">
      <c r="A153" s="88" t="s">
        <v>147</v>
      </c>
      <c r="B153" s="88"/>
      <c r="C153" s="88"/>
      <c r="D153" s="88"/>
      <c r="E153" s="88"/>
      <c r="F153" s="88"/>
      <c r="G153" s="88"/>
      <c r="H153" s="89" t="s">
        <v>85</v>
      </c>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7" t="s">
        <v>84</v>
      </c>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row>
    <row r="154" spans="1:105" s="3" customFormat="1" ht="27.75" hidden="1" customHeight="1" outlineLevel="1" x14ac:dyDescent="0.2">
      <c r="A154" s="88" t="s">
        <v>148</v>
      </c>
      <c r="B154" s="88"/>
      <c r="C154" s="88"/>
      <c r="D154" s="88"/>
      <c r="E154" s="88"/>
      <c r="F154" s="88"/>
      <c r="G154" s="88"/>
      <c r="H154" s="89" t="s">
        <v>88</v>
      </c>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7" t="s">
        <v>87</v>
      </c>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row>
    <row r="155" spans="1:105" s="3" customFormat="1" ht="40.5" hidden="1" customHeight="1" outlineLevel="1" x14ac:dyDescent="0.2">
      <c r="A155" s="88" t="s">
        <v>149</v>
      </c>
      <c r="B155" s="88"/>
      <c r="C155" s="88"/>
      <c r="D155" s="88"/>
      <c r="E155" s="88"/>
      <c r="F155" s="88"/>
      <c r="G155" s="88"/>
      <c r="H155" s="89" t="s">
        <v>90</v>
      </c>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row>
    <row r="156" spans="1:105" s="3" customFormat="1" ht="27.75" hidden="1" customHeight="1" outlineLevel="1" x14ac:dyDescent="0.2">
      <c r="A156" s="88" t="s">
        <v>93</v>
      </c>
      <c r="B156" s="88"/>
      <c r="C156" s="88"/>
      <c r="D156" s="88"/>
      <c r="E156" s="88"/>
      <c r="F156" s="88"/>
      <c r="G156" s="88"/>
      <c r="H156" s="89" t="s">
        <v>150</v>
      </c>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7" t="s">
        <v>29</v>
      </c>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row>
    <row r="157" spans="1:105" s="3" customFormat="1" ht="27.75" hidden="1" customHeight="1" outlineLevel="1" x14ac:dyDescent="0.2">
      <c r="A157" s="88" t="s">
        <v>151</v>
      </c>
      <c r="B157" s="88"/>
      <c r="C157" s="88"/>
      <c r="D157" s="88"/>
      <c r="E157" s="88"/>
      <c r="F157" s="88"/>
      <c r="G157" s="88"/>
      <c r="H157" s="89" t="s">
        <v>152</v>
      </c>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7" t="s">
        <v>29</v>
      </c>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row>
    <row r="158" spans="1:105" s="3" customFormat="1" ht="27.75" hidden="1" customHeight="1" outlineLevel="1" x14ac:dyDescent="0.2">
      <c r="A158" s="88" t="s">
        <v>153</v>
      </c>
      <c r="B158" s="88"/>
      <c r="C158" s="88"/>
      <c r="D158" s="88"/>
      <c r="E158" s="88"/>
      <c r="F158" s="88"/>
      <c r="G158" s="88"/>
      <c r="H158" s="89" t="s">
        <v>154</v>
      </c>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7" t="s">
        <v>29</v>
      </c>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row>
    <row r="159" spans="1:105" s="3" customFormat="1" ht="15" hidden="1" customHeight="1" outlineLevel="1" x14ac:dyDescent="0.2">
      <c r="A159" s="88" t="s">
        <v>155</v>
      </c>
      <c r="B159" s="88"/>
      <c r="C159" s="88"/>
      <c r="D159" s="88"/>
      <c r="E159" s="88"/>
      <c r="F159" s="88"/>
      <c r="G159" s="88"/>
      <c r="H159" s="89" t="s">
        <v>35</v>
      </c>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7" t="s">
        <v>29</v>
      </c>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row>
    <row r="160" spans="1:105" s="3" customFormat="1" ht="54" hidden="1" customHeight="1" outlineLevel="1" x14ac:dyDescent="0.2">
      <c r="A160" s="88" t="s">
        <v>156</v>
      </c>
      <c r="B160" s="88"/>
      <c r="C160" s="88"/>
      <c r="D160" s="88"/>
      <c r="E160" s="88"/>
      <c r="F160" s="88"/>
      <c r="G160" s="88"/>
      <c r="H160" s="89" t="s">
        <v>158</v>
      </c>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7" t="s">
        <v>157</v>
      </c>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row>
    <row r="161" spans="1:105" s="3" customFormat="1" ht="79.5" hidden="1" customHeight="1" outlineLevel="1" x14ac:dyDescent="0.2">
      <c r="A161" s="88" t="s">
        <v>159</v>
      </c>
      <c r="B161" s="88"/>
      <c r="C161" s="88"/>
      <c r="D161" s="88"/>
      <c r="E161" s="88"/>
      <c r="F161" s="88"/>
      <c r="G161" s="88"/>
      <c r="H161" s="89" t="s">
        <v>160</v>
      </c>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c r="CY161" s="87"/>
      <c r="CZ161" s="87"/>
      <c r="DA161" s="87"/>
    </row>
    <row r="162" spans="1:105" s="3" customFormat="1" ht="15" hidden="1" customHeight="1" collapsed="1" x14ac:dyDescent="0.25">
      <c r="A162" s="84" t="s">
        <v>161</v>
      </c>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c r="CS162" s="84"/>
      <c r="CT162" s="84"/>
      <c r="CU162" s="84"/>
      <c r="CV162" s="84"/>
      <c r="CW162" s="84"/>
      <c r="CX162" s="84"/>
      <c r="CY162" s="84"/>
      <c r="CZ162" s="84"/>
      <c r="DA162" s="84"/>
    </row>
  </sheetData>
  <mergeCells count="785">
    <mergeCell ref="A162:DA162"/>
    <mergeCell ref="BT159:CJ159"/>
    <mergeCell ref="CK159:DA159"/>
    <mergeCell ref="BT160:CJ160"/>
    <mergeCell ref="CK160:DA160"/>
    <mergeCell ref="BT161:CJ161"/>
    <mergeCell ref="CK161:DA161"/>
    <mergeCell ref="A161:G161"/>
    <mergeCell ref="H161:AI161"/>
    <mergeCell ref="AJ161:AY161"/>
    <mergeCell ref="A159:G159"/>
    <mergeCell ref="H159:AI159"/>
    <mergeCell ref="AJ159:AY159"/>
    <mergeCell ref="AZ159:BS159"/>
    <mergeCell ref="A160:G160"/>
    <mergeCell ref="H160:AI160"/>
    <mergeCell ref="AJ160:AY160"/>
    <mergeCell ref="AZ160:BS160"/>
    <mergeCell ref="AZ161:BS161"/>
    <mergeCell ref="BT158:CJ158"/>
    <mergeCell ref="CK158:DA158"/>
    <mergeCell ref="A157:G157"/>
    <mergeCell ref="H157:AI157"/>
    <mergeCell ref="A158:G158"/>
    <mergeCell ref="H158:AI158"/>
    <mergeCell ref="AJ158:AY158"/>
    <mergeCell ref="AZ158:BS158"/>
    <mergeCell ref="AJ157:AY157"/>
    <mergeCell ref="AZ157:BS157"/>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4:CJ154"/>
    <mergeCell ref="CK154:DA154"/>
    <mergeCell ref="A153:G153"/>
    <mergeCell ref="H153:AI153"/>
    <mergeCell ref="A154:G154"/>
    <mergeCell ref="H154:AI154"/>
    <mergeCell ref="AJ154:AY154"/>
    <mergeCell ref="AZ154:BS154"/>
    <mergeCell ref="AJ153:AY153"/>
    <mergeCell ref="AZ153:BS153"/>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0:CJ150"/>
    <mergeCell ref="CK150:DA150"/>
    <mergeCell ref="A149:G149"/>
    <mergeCell ref="H149:AI149"/>
    <mergeCell ref="A150:G150"/>
    <mergeCell ref="H150:AI150"/>
    <mergeCell ref="AJ150:AY150"/>
    <mergeCell ref="AZ150:BS150"/>
    <mergeCell ref="AJ149:AY149"/>
    <mergeCell ref="AZ149:BS149"/>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46:CJ146"/>
    <mergeCell ref="CK146:DA146"/>
    <mergeCell ref="A145:G145"/>
    <mergeCell ref="H145:AI145"/>
    <mergeCell ref="A146:G146"/>
    <mergeCell ref="H146:AI146"/>
    <mergeCell ref="AJ146:AY146"/>
    <mergeCell ref="AZ146:BS146"/>
    <mergeCell ref="AJ145:AY145"/>
    <mergeCell ref="AZ145:BS145"/>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2:CJ142"/>
    <mergeCell ref="CK142:DA142"/>
    <mergeCell ref="A141:G141"/>
    <mergeCell ref="H141:AI141"/>
    <mergeCell ref="A142:G142"/>
    <mergeCell ref="H142:AI142"/>
    <mergeCell ref="AJ142:AY142"/>
    <mergeCell ref="AZ142:BS142"/>
    <mergeCell ref="AJ141:AY141"/>
    <mergeCell ref="AZ141:BS141"/>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38:CJ138"/>
    <mergeCell ref="CK138:DA138"/>
    <mergeCell ref="A137:G137"/>
    <mergeCell ref="H137:AI137"/>
    <mergeCell ref="A138:G138"/>
    <mergeCell ref="H138:AI138"/>
    <mergeCell ref="AJ138:AY138"/>
    <mergeCell ref="AZ138:BS138"/>
    <mergeCell ref="AJ137:AY137"/>
    <mergeCell ref="AZ137:BS137"/>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4:CJ134"/>
    <mergeCell ref="CK134:DA134"/>
    <mergeCell ref="A133:G133"/>
    <mergeCell ref="H133:AI133"/>
    <mergeCell ref="A134:G134"/>
    <mergeCell ref="H134:AI134"/>
    <mergeCell ref="AJ134:AY134"/>
    <mergeCell ref="AZ134:BS134"/>
    <mergeCell ref="AJ133:AY133"/>
    <mergeCell ref="AZ133:BS133"/>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0:CJ130"/>
    <mergeCell ref="CK130:DA130"/>
    <mergeCell ref="A129:G129"/>
    <mergeCell ref="H129:AI129"/>
    <mergeCell ref="A130:G130"/>
    <mergeCell ref="H130:AI130"/>
    <mergeCell ref="AJ130:AY130"/>
    <mergeCell ref="AZ130:BS130"/>
    <mergeCell ref="AJ129:AY129"/>
    <mergeCell ref="AZ129:BS129"/>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26:CJ126"/>
    <mergeCell ref="CK126:DA126"/>
    <mergeCell ref="A125:G125"/>
    <mergeCell ref="H125:AI125"/>
    <mergeCell ref="A126:G126"/>
    <mergeCell ref="H126:AI126"/>
    <mergeCell ref="AJ126:AY126"/>
    <mergeCell ref="AZ126:BS126"/>
    <mergeCell ref="AJ125:AY125"/>
    <mergeCell ref="AZ125:BS125"/>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2:CJ122"/>
    <mergeCell ref="CK122:DA122"/>
    <mergeCell ref="A121:G121"/>
    <mergeCell ref="H121:AI121"/>
    <mergeCell ref="A122:G122"/>
    <mergeCell ref="H122:AI122"/>
    <mergeCell ref="AJ122:AY122"/>
    <mergeCell ref="AZ122:BS122"/>
    <mergeCell ref="AJ121:AY121"/>
    <mergeCell ref="AZ121:BS121"/>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18:CJ118"/>
    <mergeCell ref="CK118:DA118"/>
    <mergeCell ref="A117:G117"/>
    <mergeCell ref="H117:AI117"/>
    <mergeCell ref="A118:G118"/>
    <mergeCell ref="H118:AI118"/>
    <mergeCell ref="AJ118:AY118"/>
    <mergeCell ref="AZ118:BS118"/>
    <mergeCell ref="AJ117:AY117"/>
    <mergeCell ref="AZ117:BS117"/>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4:CJ114"/>
    <mergeCell ref="CK114:DA114"/>
    <mergeCell ref="A113:G113"/>
    <mergeCell ref="H113:AI113"/>
    <mergeCell ref="A114:G114"/>
    <mergeCell ref="H114:AI114"/>
    <mergeCell ref="AJ114:AY114"/>
    <mergeCell ref="AZ114:BS114"/>
    <mergeCell ref="AJ113:AY113"/>
    <mergeCell ref="AZ113:BS113"/>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0:CJ110"/>
    <mergeCell ref="CK110:DA110"/>
    <mergeCell ref="A109:G109"/>
    <mergeCell ref="H109:AI109"/>
    <mergeCell ref="A110:G110"/>
    <mergeCell ref="H110:AI110"/>
    <mergeCell ref="AJ110:AY110"/>
    <mergeCell ref="AZ110:BS110"/>
    <mergeCell ref="AJ109:AY109"/>
    <mergeCell ref="AZ109:BS109"/>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06:CJ106"/>
    <mergeCell ref="CK106:DA106"/>
    <mergeCell ref="A105:G105"/>
    <mergeCell ref="H105:AI105"/>
    <mergeCell ref="A106:G106"/>
    <mergeCell ref="H106:AI106"/>
    <mergeCell ref="AJ106:AY106"/>
    <mergeCell ref="AZ106:BS106"/>
    <mergeCell ref="AJ105:AY105"/>
    <mergeCell ref="AZ105:BS105"/>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2:CJ102"/>
    <mergeCell ref="CK102:DA102"/>
    <mergeCell ref="A101:G101"/>
    <mergeCell ref="H101:AI101"/>
    <mergeCell ref="A102:G102"/>
    <mergeCell ref="H102:AI102"/>
    <mergeCell ref="AJ102:AY102"/>
    <mergeCell ref="AZ102:BS102"/>
    <mergeCell ref="AJ101:AY101"/>
    <mergeCell ref="AZ101:BS101"/>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98:CJ98"/>
    <mergeCell ref="CK98:DA98"/>
    <mergeCell ref="A97:G97"/>
    <mergeCell ref="H97:AI97"/>
    <mergeCell ref="A98:G98"/>
    <mergeCell ref="H98:AI98"/>
    <mergeCell ref="AJ98:AY98"/>
    <mergeCell ref="AZ98:BS98"/>
    <mergeCell ref="AJ97:AY97"/>
    <mergeCell ref="AZ97:BS97"/>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4:CJ94"/>
    <mergeCell ref="CK94:DA94"/>
    <mergeCell ref="A93:G93"/>
    <mergeCell ref="H93:AI93"/>
    <mergeCell ref="A94:G94"/>
    <mergeCell ref="H94:AI94"/>
    <mergeCell ref="AJ94:AY94"/>
    <mergeCell ref="AZ94:BS94"/>
    <mergeCell ref="AJ93:AY93"/>
    <mergeCell ref="AZ93:BS93"/>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0:CJ90"/>
    <mergeCell ref="CK90:DA90"/>
    <mergeCell ref="A89:G89"/>
    <mergeCell ref="H89:AI89"/>
    <mergeCell ref="A90:G90"/>
    <mergeCell ref="H90:AI90"/>
    <mergeCell ref="AJ90:AY90"/>
    <mergeCell ref="AZ90:BS90"/>
    <mergeCell ref="AJ89:AY89"/>
    <mergeCell ref="AZ89:BS89"/>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86:CJ86"/>
    <mergeCell ref="CK86:DA86"/>
    <mergeCell ref="A85:G85"/>
    <mergeCell ref="H85:AI85"/>
    <mergeCell ref="A86:G86"/>
    <mergeCell ref="H86:AI86"/>
    <mergeCell ref="AJ86:AY86"/>
    <mergeCell ref="AZ86:BS86"/>
    <mergeCell ref="AJ85:AY85"/>
    <mergeCell ref="AZ85:BS85"/>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2:CJ82"/>
    <mergeCell ref="CK82:DA82"/>
    <mergeCell ref="A81:G81"/>
    <mergeCell ref="H81:AI81"/>
    <mergeCell ref="A82:G82"/>
    <mergeCell ref="H82:AI82"/>
    <mergeCell ref="AJ82:AY82"/>
    <mergeCell ref="AZ82:BS82"/>
    <mergeCell ref="AJ81:AY81"/>
    <mergeCell ref="AZ81:BS81"/>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78:CJ78"/>
    <mergeCell ref="CK78:DA78"/>
    <mergeCell ref="A77:G77"/>
    <mergeCell ref="H77:AI77"/>
    <mergeCell ref="A78:G78"/>
    <mergeCell ref="H78:AI78"/>
    <mergeCell ref="AJ78:AY78"/>
    <mergeCell ref="AZ78:BS78"/>
    <mergeCell ref="AJ77:AY77"/>
    <mergeCell ref="AZ77:BS77"/>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1:G71"/>
    <mergeCell ref="H71:AI71"/>
    <mergeCell ref="AJ71:AY71"/>
    <mergeCell ref="A72:G72"/>
    <mergeCell ref="H72:AI72"/>
    <mergeCell ref="AJ72:AY72"/>
    <mergeCell ref="BT71:CJ71"/>
    <mergeCell ref="CK71:DA71"/>
    <mergeCell ref="AZ71:BS71"/>
    <mergeCell ref="BT66:CJ66"/>
    <mergeCell ref="CK66:DA66"/>
    <mergeCell ref="BT67:CJ67"/>
    <mergeCell ref="CK67:DA67"/>
    <mergeCell ref="BT68:CJ68"/>
    <mergeCell ref="CK68:DA68"/>
    <mergeCell ref="BT70:CJ70"/>
    <mergeCell ref="CK70:DA70"/>
    <mergeCell ref="A68:G68"/>
    <mergeCell ref="H68:AI68"/>
    <mergeCell ref="A70:G70"/>
    <mergeCell ref="H70:AI70"/>
    <mergeCell ref="AJ70:AY70"/>
    <mergeCell ref="AZ70:BS70"/>
    <mergeCell ref="AJ68:AY68"/>
    <mergeCell ref="A69:DA69"/>
    <mergeCell ref="A66:G66"/>
    <mergeCell ref="H66:AI66"/>
    <mergeCell ref="AJ66:AY66"/>
    <mergeCell ref="AZ66:BS66"/>
    <mergeCell ref="A67:G67"/>
    <mergeCell ref="H67:AI67"/>
    <mergeCell ref="AJ67:AY67"/>
    <mergeCell ref="AZ67:BS67"/>
    <mergeCell ref="AZ68:BS68"/>
    <mergeCell ref="BT65:CJ65"/>
    <mergeCell ref="CK65:DA65"/>
    <mergeCell ref="A64:G64"/>
    <mergeCell ref="H64:AI64"/>
    <mergeCell ref="A65:G65"/>
    <mergeCell ref="H65:AI65"/>
    <mergeCell ref="AJ65:AY65"/>
    <mergeCell ref="AZ65:BS65"/>
    <mergeCell ref="AJ64:AY64"/>
    <mergeCell ref="AZ64:BS64"/>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1:CJ61"/>
    <mergeCell ref="CK61:DA61"/>
    <mergeCell ref="A60:G60"/>
    <mergeCell ref="H60:AI60"/>
    <mergeCell ref="A61:G61"/>
    <mergeCell ref="H61:AI61"/>
    <mergeCell ref="AJ61:AY61"/>
    <mergeCell ref="AZ61:BS61"/>
    <mergeCell ref="AJ60:AY60"/>
    <mergeCell ref="AZ60:BS60"/>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57:CJ57"/>
    <mergeCell ref="CK57:DA57"/>
    <mergeCell ref="A56:G56"/>
    <mergeCell ref="H56:AI56"/>
    <mergeCell ref="A57:G57"/>
    <mergeCell ref="H57:AI57"/>
    <mergeCell ref="AJ57:AY57"/>
    <mergeCell ref="AZ57:BS57"/>
    <mergeCell ref="AJ56:AY56"/>
    <mergeCell ref="AZ56:BS56"/>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3:CJ53"/>
    <mergeCell ref="CK53:DA53"/>
    <mergeCell ref="A52:G52"/>
    <mergeCell ref="H52:AI52"/>
    <mergeCell ref="A53:G53"/>
    <mergeCell ref="H53:AI53"/>
    <mergeCell ref="AJ53:AY53"/>
    <mergeCell ref="AZ53:BS53"/>
    <mergeCell ref="AJ52:AY52"/>
    <mergeCell ref="AZ52:BS52"/>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49:CJ49"/>
    <mergeCell ref="CK49:DA49"/>
    <mergeCell ref="A48:G48"/>
    <mergeCell ref="H48:AI48"/>
    <mergeCell ref="A49:G49"/>
    <mergeCell ref="H49:AI49"/>
    <mergeCell ref="AJ49:AY49"/>
    <mergeCell ref="AZ49:BS49"/>
    <mergeCell ref="AJ48:AY48"/>
    <mergeCell ref="AZ48:BS48"/>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5:CJ45"/>
    <mergeCell ref="CK45:DA45"/>
    <mergeCell ref="A44:G44"/>
    <mergeCell ref="H44:AI44"/>
    <mergeCell ref="A45:G45"/>
    <mergeCell ref="H45:AI45"/>
    <mergeCell ref="AJ45:AY45"/>
    <mergeCell ref="AZ45:BS45"/>
    <mergeCell ref="AJ44:AY44"/>
    <mergeCell ref="AZ44:BS44"/>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38:G38"/>
    <mergeCell ref="H38:AI38"/>
    <mergeCell ref="AJ38:AY38"/>
    <mergeCell ref="BT40:CJ40"/>
    <mergeCell ref="CK40:DA40"/>
    <mergeCell ref="AZ38:BS38"/>
    <mergeCell ref="BQ4:DA4"/>
    <mergeCell ref="BQ2:DA2"/>
    <mergeCell ref="AA20:DA20"/>
    <mergeCell ref="AH21:DA21"/>
    <mergeCell ref="A8:DA8"/>
    <mergeCell ref="A10:DA10"/>
    <mergeCell ref="AV11:CD11"/>
    <mergeCell ref="A12:DA12"/>
    <mergeCell ref="A14:DA14"/>
    <mergeCell ref="A15:DA15"/>
    <mergeCell ref="A16:DA16"/>
    <mergeCell ref="A18:DA18"/>
    <mergeCell ref="X22:DA22"/>
    <mergeCell ref="X23:DA23"/>
    <mergeCell ref="H24:DA24"/>
    <mergeCell ref="H25:DA25"/>
    <mergeCell ref="Z26:DA26"/>
    <mergeCell ref="AF27:DA27"/>
    <mergeCell ref="Z28:DA28"/>
    <mergeCell ref="H29:DA29"/>
    <mergeCell ref="A31:DA31"/>
    <mergeCell ref="A37:G37"/>
    <mergeCell ref="H37:AI37"/>
    <mergeCell ref="AJ37:AY37"/>
    <mergeCell ref="AZ37:BS37"/>
    <mergeCell ref="BT37:CJ37"/>
    <mergeCell ref="CK37:DA37"/>
    <mergeCell ref="A36:G36"/>
    <mergeCell ref="H36:AI36"/>
    <mergeCell ref="AJ36:AY36"/>
    <mergeCell ref="A34:DA34"/>
    <mergeCell ref="A33:AI33"/>
    <mergeCell ref="AJ33:AY33"/>
    <mergeCell ref="AZ33:BS33"/>
    <mergeCell ref="BT33:CJ33"/>
    <mergeCell ref="CK33:DA33"/>
    <mergeCell ref="AZ36:BS36"/>
    <mergeCell ref="A35:G35"/>
    <mergeCell ref="H35:AI35"/>
    <mergeCell ref="AJ35:AY35"/>
    <mergeCell ref="AZ35:BS35"/>
    <mergeCell ref="BT35:CJ35"/>
    <mergeCell ref="CK35:DA35"/>
    <mergeCell ref="BT36:CJ36"/>
    <mergeCell ref="CK36:DA36"/>
  </mergeCells>
  <phoneticPr fontId="0" type="noConversion"/>
  <hyperlinks>
    <hyperlink ref="AF27" r:id="rId1"/>
  </hyperlinks>
  <pageMargins left="0.78740157480314965" right="0.51181102362204722" top="0.59055118110236227" bottom="0.39370078740157483" header="0.19685039370078741" footer="0.19685039370078741"/>
  <pageSetup paperSize="9" scale="60"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48"/>
  <sheetViews>
    <sheetView view="pageBreakPreview" topLeftCell="A10" zoomScaleNormal="100" zoomScaleSheetLayoutView="100" workbookViewId="0">
      <selection activeCell="CS14" sqref="CS14:DA14"/>
    </sheetView>
  </sheetViews>
  <sheetFormatPr defaultColWidth="0.85546875" defaultRowHeight="15.75" outlineLevelCol="1" x14ac:dyDescent="0.25"/>
  <cols>
    <col min="1" max="34" width="0.85546875" style="1"/>
    <col min="35" max="35" width="5" style="1" customWidth="1"/>
    <col min="36" max="55" width="0.85546875" style="1"/>
    <col min="56" max="56" width="2" style="1" customWidth="1"/>
    <col min="57" max="59" width="0.85546875" style="1"/>
    <col min="60" max="60" width="2.28515625" style="1" customWidth="1"/>
    <col min="61" max="68" width="1" style="1" customWidth="1"/>
    <col min="69" max="69" width="2.7109375" style="1" customWidth="1"/>
    <col min="70" max="77" width="1" style="1" customWidth="1"/>
    <col min="78" max="78" width="2.28515625" style="1" customWidth="1"/>
    <col min="79" max="86" width="1" style="1" customWidth="1"/>
    <col min="87" max="87" width="4.28515625" style="1" customWidth="1"/>
    <col min="88" max="95" width="1.42578125" style="1" customWidth="1"/>
    <col min="96" max="96" width="0.7109375" style="1" customWidth="1"/>
    <col min="97" max="104" width="1" style="1" customWidth="1"/>
    <col min="105" max="105" width="5.28515625" style="1" customWidth="1"/>
    <col min="106" max="158" width="1" style="1" hidden="1" customWidth="1" outlineLevel="1"/>
    <col min="159" max="159" width="0" style="1" hidden="1" customWidth="1" outlineLevel="1"/>
    <col min="160" max="176" width="1.140625" style="1" hidden="1" customWidth="1" outlineLevel="1"/>
    <col min="177" max="177" width="1.28515625" style="1" hidden="1" customWidth="1" outlineLevel="1"/>
    <col min="178" max="178" width="0.85546875" style="1" collapsed="1"/>
    <col min="179" max="16384" width="0.85546875" style="1"/>
  </cols>
  <sheetData>
    <row r="1" spans="1:177" x14ac:dyDescent="0.25">
      <c r="B1" s="96" t="s">
        <v>162</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8"/>
    </row>
    <row r="3" spans="1:177" s="3" customFormat="1" ht="81.75" customHeight="1" x14ac:dyDescent="0.2">
      <c r="A3" s="123" t="s">
        <v>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4"/>
      <c r="AJ3" s="127" t="s">
        <v>1</v>
      </c>
      <c r="AK3" s="123"/>
      <c r="AL3" s="123"/>
      <c r="AM3" s="123"/>
      <c r="AN3" s="123"/>
      <c r="AO3" s="123"/>
      <c r="AP3" s="123"/>
      <c r="AQ3" s="123"/>
      <c r="AR3" s="123"/>
      <c r="AS3" s="123"/>
      <c r="AT3" s="123"/>
      <c r="AU3" s="123"/>
      <c r="AV3" s="123"/>
      <c r="AW3" s="123"/>
      <c r="AX3" s="123"/>
      <c r="AY3" s="124"/>
      <c r="AZ3" s="110" t="s">
        <v>347</v>
      </c>
      <c r="BA3" s="111"/>
      <c r="BB3" s="111"/>
      <c r="BC3" s="111"/>
      <c r="BD3" s="111"/>
      <c r="BE3" s="111"/>
      <c r="BF3" s="111"/>
      <c r="BG3" s="111"/>
      <c r="BH3" s="111"/>
      <c r="BI3" s="111"/>
      <c r="BJ3" s="111"/>
      <c r="BK3" s="111"/>
      <c r="BL3" s="111"/>
      <c r="BM3" s="111"/>
      <c r="BN3" s="111"/>
      <c r="BO3" s="111"/>
      <c r="BP3" s="111"/>
      <c r="BQ3" s="112"/>
      <c r="BR3" s="110" t="s">
        <v>348</v>
      </c>
      <c r="BS3" s="111"/>
      <c r="BT3" s="111"/>
      <c r="BU3" s="111"/>
      <c r="BV3" s="111"/>
      <c r="BW3" s="111"/>
      <c r="BX3" s="111"/>
      <c r="BY3" s="111"/>
      <c r="BZ3" s="111"/>
      <c r="CA3" s="111"/>
      <c r="CB3" s="111"/>
      <c r="CC3" s="111"/>
      <c r="CD3" s="111"/>
      <c r="CE3" s="111"/>
      <c r="CF3" s="111"/>
      <c r="CG3" s="111"/>
      <c r="CH3" s="111"/>
      <c r="CI3" s="112"/>
      <c r="CJ3" s="110" t="s">
        <v>344</v>
      </c>
      <c r="CK3" s="111"/>
      <c r="CL3" s="111"/>
      <c r="CM3" s="111"/>
      <c r="CN3" s="111"/>
      <c r="CO3" s="111"/>
      <c r="CP3" s="111"/>
      <c r="CQ3" s="111"/>
      <c r="CR3" s="111"/>
      <c r="CS3" s="111"/>
      <c r="CT3" s="111"/>
      <c r="CU3" s="111"/>
      <c r="CV3" s="111"/>
      <c r="CW3" s="111"/>
      <c r="CX3" s="111"/>
      <c r="CY3" s="111"/>
      <c r="CZ3" s="111"/>
      <c r="DA3" s="111"/>
      <c r="DB3" s="110" t="s">
        <v>246</v>
      </c>
      <c r="DC3" s="111"/>
      <c r="DD3" s="111"/>
      <c r="DE3" s="111"/>
      <c r="DF3" s="111"/>
      <c r="DG3" s="111"/>
      <c r="DH3" s="111"/>
      <c r="DI3" s="111"/>
      <c r="DJ3" s="111"/>
      <c r="DK3" s="111"/>
      <c r="DL3" s="111"/>
      <c r="DM3" s="111"/>
      <c r="DN3" s="111"/>
      <c r="DO3" s="111"/>
      <c r="DP3" s="111"/>
      <c r="DQ3" s="111"/>
      <c r="DR3" s="111"/>
      <c r="DS3" s="111"/>
      <c r="DT3" s="110" t="s">
        <v>247</v>
      </c>
      <c r="DU3" s="111"/>
      <c r="DV3" s="111"/>
      <c r="DW3" s="111"/>
      <c r="DX3" s="111"/>
      <c r="DY3" s="111"/>
      <c r="DZ3" s="111"/>
      <c r="EA3" s="111"/>
      <c r="EB3" s="111"/>
      <c r="EC3" s="111"/>
      <c r="ED3" s="111"/>
      <c r="EE3" s="111"/>
      <c r="EF3" s="111"/>
      <c r="EG3" s="111"/>
      <c r="EH3" s="111"/>
      <c r="EI3" s="111"/>
      <c r="EJ3" s="111"/>
      <c r="EK3" s="111"/>
      <c r="EL3" s="110" t="s">
        <v>248</v>
      </c>
      <c r="EM3" s="111"/>
      <c r="EN3" s="111"/>
      <c r="EO3" s="111"/>
      <c r="EP3" s="111"/>
      <c r="EQ3" s="111"/>
      <c r="ER3" s="111"/>
      <c r="ES3" s="111"/>
      <c r="ET3" s="111"/>
      <c r="EU3" s="111"/>
      <c r="EV3" s="111"/>
      <c r="EW3" s="111"/>
      <c r="EX3" s="111"/>
      <c r="EY3" s="111"/>
      <c r="EZ3" s="111"/>
      <c r="FA3" s="111"/>
      <c r="FB3" s="111"/>
      <c r="FC3" s="111"/>
      <c r="FD3" s="110" t="s">
        <v>258</v>
      </c>
      <c r="FE3" s="111"/>
      <c r="FF3" s="111"/>
      <c r="FG3" s="111"/>
      <c r="FH3" s="111"/>
      <c r="FI3" s="111"/>
      <c r="FJ3" s="111"/>
      <c r="FK3" s="111"/>
      <c r="FL3" s="111"/>
      <c r="FM3" s="111"/>
      <c r="FN3" s="111"/>
      <c r="FO3" s="111"/>
      <c r="FP3" s="111"/>
      <c r="FQ3" s="111"/>
      <c r="FR3" s="111"/>
      <c r="FS3" s="111"/>
      <c r="FT3" s="111"/>
      <c r="FU3" s="111"/>
    </row>
    <row r="4" spans="1:177" s="3" customFormat="1" ht="40.5" customHeigh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6"/>
      <c r="AJ4" s="128"/>
      <c r="AK4" s="125"/>
      <c r="AL4" s="125"/>
      <c r="AM4" s="125"/>
      <c r="AN4" s="125"/>
      <c r="AO4" s="125"/>
      <c r="AP4" s="125"/>
      <c r="AQ4" s="125"/>
      <c r="AR4" s="125"/>
      <c r="AS4" s="125"/>
      <c r="AT4" s="125"/>
      <c r="AU4" s="125"/>
      <c r="AV4" s="125"/>
      <c r="AW4" s="125"/>
      <c r="AX4" s="125"/>
      <c r="AY4" s="126"/>
      <c r="AZ4" s="110" t="s">
        <v>163</v>
      </c>
      <c r="BA4" s="111"/>
      <c r="BB4" s="111"/>
      <c r="BC4" s="111"/>
      <c r="BD4" s="111"/>
      <c r="BE4" s="111"/>
      <c r="BF4" s="111"/>
      <c r="BG4" s="111"/>
      <c r="BH4" s="112"/>
      <c r="BI4" s="110" t="s">
        <v>164</v>
      </c>
      <c r="BJ4" s="111"/>
      <c r="BK4" s="111"/>
      <c r="BL4" s="111"/>
      <c r="BM4" s="111"/>
      <c r="BN4" s="111"/>
      <c r="BO4" s="111"/>
      <c r="BP4" s="111"/>
      <c r="BQ4" s="112"/>
      <c r="BR4" s="110" t="s">
        <v>163</v>
      </c>
      <c r="BS4" s="111"/>
      <c r="BT4" s="111"/>
      <c r="BU4" s="111"/>
      <c r="BV4" s="111"/>
      <c r="BW4" s="111"/>
      <c r="BX4" s="111"/>
      <c r="BY4" s="111"/>
      <c r="BZ4" s="112"/>
      <c r="CA4" s="110" t="s">
        <v>164</v>
      </c>
      <c r="CB4" s="111"/>
      <c r="CC4" s="111"/>
      <c r="CD4" s="111"/>
      <c r="CE4" s="111"/>
      <c r="CF4" s="111"/>
      <c r="CG4" s="111"/>
      <c r="CH4" s="111"/>
      <c r="CI4" s="112"/>
      <c r="CJ4" s="110" t="s">
        <v>163</v>
      </c>
      <c r="CK4" s="111"/>
      <c r="CL4" s="111"/>
      <c r="CM4" s="111"/>
      <c r="CN4" s="111"/>
      <c r="CO4" s="111"/>
      <c r="CP4" s="111"/>
      <c r="CQ4" s="111"/>
      <c r="CR4" s="112"/>
      <c r="CS4" s="110" t="s">
        <v>164</v>
      </c>
      <c r="CT4" s="111"/>
      <c r="CU4" s="111"/>
      <c r="CV4" s="111"/>
      <c r="CW4" s="111"/>
      <c r="CX4" s="111"/>
      <c r="CY4" s="111"/>
      <c r="CZ4" s="111"/>
      <c r="DA4" s="111"/>
      <c r="DB4" s="110" t="s">
        <v>163</v>
      </c>
      <c r="DC4" s="111"/>
      <c r="DD4" s="111"/>
      <c r="DE4" s="111"/>
      <c r="DF4" s="111"/>
      <c r="DG4" s="111"/>
      <c r="DH4" s="111"/>
      <c r="DI4" s="111"/>
      <c r="DJ4" s="112"/>
      <c r="DK4" s="110" t="s">
        <v>164</v>
      </c>
      <c r="DL4" s="111"/>
      <c r="DM4" s="111"/>
      <c r="DN4" s="111"/>
      <c r="DO4" s="111"/>
      <c r="DP4" s="111"/>
      <c r="DQ4" s="111"/>
      <c r="DR4" s="111"/>
      <c r="DS4" s="111"/>
      <c r="DT4" s="110" t="s">
        <v>163</v>
      </c>
      <c r="DU4" s="111"/>
      <c r="DV4" s="111"/>
      <c r="DW4" s="111"/>
      <c r="DX4" s="111"/>
      <c r="DY4" s="111"/>
      <c r="DZ4" s="111"/>
      <c r="EA4" s="111"/>
      <c r="EB4" s="112"/>
      <c r="EC4" s="110" t="s">
        <v>164</v>
      </c>
      <c r="ED4" s="111"/>
      <c r="EE4" s="111"/>
      <c r="EF4" s="111"/>
      <c r="EG4" s="111"/>
      <c r="EH4" s="111"/>
      <c r="EI4" s="111"/>
      <c r="EJ4" s="111"/>
      <c r="EK4" s="111"/>
      <c r="EL4" s="110" t="s">
        <v>163</v>
      </c>
      <c r="EM4" s="111"/>
      <c r="EN4" s="111"/>
      <c r="EO4" s="111"/>
      <c r="EP4" s="111"/>
      <c r="EQ4" s="111"/>
      <c r="ER4" s="111"/>
      <c r="ES4" s="111"/>
      <c r="ET4" s="112"/>
      <c r="EU4" s="110" t="s">
        <v>164</v>
      </c>
      <c r="EV4" s="111"/>
      <c r="EW4" s="111"/>
      <c r="EX4" s="111"/>
      <c r="EY4" s="111"/>
      <c r="EZ4" s="111"/>
      <c r="FA4" s="111"/>
      <c r="FB4" s="111"/>
      <c r="FC4" s="111"/>
      <c r="FD4" s="110" t="s">
        <v>163</v>
      </c>
      <c r="FE4" s="111"/>
      <c r="FF4" s="111"/>
      <c r="FG4" s="111"/>
      <c r="FH4" s="111"/>
      <c r="FI4" s="111"/>
      <c r="FJ4" s="111"/>
      <c r="FK4" s="111"/>
      <c r="FL4" s="112"/>
      <c r="FM4" s="110" t="s">
        <v>164</v>
      </c>
      <c r="FN4" s="111"/>
      <c r="FO4" s="111"/>
      <c r="FP4" s="111"/>
      <c r="FQ4" s="111"/>
      <c r="FR4" s="111"/>
      <c r="FS4" s="111"/>
      <c r="FT4" s="111"/>
      <c r="FU4" s="111"/>
    </row>
    <row r="5" spans="1:177" s="3" customFormat="1" ht="40.5" customHeight="1" x14ac:dyDescent="0.2">
      <c r="A5" s="114" t="s">
        <v>25</v>
      </c>
      <c r="B5" s="114"/>
      <c r="C5" s="114"/>
      <c r="D5" s="114"/>
      <c r="E5" s="114"/>
      <c r="F5" s="114"/>
      <c r="G5" s="117" t="s">
        <v>165</v>
      </c>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8"/>
      <c r="AJ5" s="106"/>
      <c r="AK5" s="107"/>
      <c r="AL5" s="107"/>
      <c r="AM5" s="107"/>
      <c r="AN5" s="107"/>
      <c r="AO5" s="107"/>
      <c r="AP5" s="107"/>
      <c r="AQ5" s="107"/>
      <c r="AR5" s="107"/>
      <c r="AS5" s="107"/>
      <c r="AT5" s="107"/>
      <c r="AU5" s="107"/>
      <c r="AV5" s="107"/>
      <c r="AW5" s="107"/>
      <c r="AX5" s="107"/>
      <c r="AY5" s="108"/>
      <c r="AZ5" s="106"/>
      <c r="BA5" s="107"/>
      <c r="BB5" s="107"/>
      <c r="BC5" s="107"/>
      <c r="BD5" s="107"/>
      <c r="BE5" s="107"/>
      <c r="BF5" s="107"/>
      <c r="BG5" s="107"/>
      <c r="BH5" s="108"/>
      <c r="BI5" s="106"/>
      <c r="BJ5" s="107"/>
      <c r="BK5" s="107"/>
      <c r="BL5" s="107"/>
      <c r="BM5" s="107"/>
      <c r="BN5" s="107"/>
      <c r="BO5" s="107"/>
      <c r="BP5" s="107"/>
      <c r="BQ5" s="108"/>
      <c r="BR5" s="106"/>
      <c r="BS5" s="107"/>
      <c r="BT5" s="107"/>
      <c r="BU5" s="107"/>
      <c r="BV5" s="107"/>
      <c r="BW5" s="107"/>
      <c r="BX5" s="107"/>
      <c r="BY5" s="107"/>
      <c r="BZ5" s="108"/>
      <c r="CA5" s="106"/>
      <c r="CB5" s="107"/>
      <c r="CC5" s="107"/>
      <c r="CD5" s="107"/>
      <c r="CE5" s="107"/>
      <c r="CF5" s="107"/>
      <c r="CG5" s="107"/>
      <c r="CH5" s="107"/>
      <c r="CI5" s="108"/>
      <c r="CJ5" s="106"/>
      <c r="CK5" s="107"/>
      <c r="CL5" s="107"/>
      <c r="CM5" s="107"/>
      <c r="CN5" s="107"/>
      <c r="CO5" s="107"/>
      <c r="CP5" s="107"/>
      <c r="CQ5" s="107"/>
      <c r="CR5" s="108"/>
      <c r="CS5" s="106"/>
      <c r="CT5" s="107"/>
      <c r="CU5" s="107"/>
      <c r="CV5" s="107"/>
      <c r="CW5" s="107"/>
      <c r="CX5" s="107"/>
      <c r="CY5" s="107"/>
      <c r="CZ5" s="107"/>
      <c r="DA5" s="107"/>
      <c r="DB5" s="106"/>
      <c r="DC5" s="107"/>
      <c r="DD5" s="107"/>
      <c r="DE5" s="107"/>
      <c r="DF5" s="107"/>
      <c r="DG5" s="107"/>
      <c r="DH5" s="107"/>
      <c r="DI5" s="107"/>
      <c r="DJ5" s="108"/>
      <c r="DK5" s="106"/>
      <c r="DL5" s="107"/>
      <c r="DM5" s="107"/>
      <c r="DN5" s="107"/>
      <c r="DO5" s="107"/>
      <c r="DP5" s="107"/>
      <c r="DQ5" s="107"/>
      <c r="DR5" s="107"/>
      <c r="DS5" s="107"/>
      <c r="DT5" s="106"/>
      <c r="DU5" s="107"/>
      <c r="DV5" s="107"/>
      <c r="DW5" s="107"/>
      <c r="DX5" s="107"/>
      <c r="DY5" s="107"/>
      <c r="DZ5" s="107"/>
      <c r="EA5" s="107"/>
      <c r="EB5" s="108"/>
      <c r="EC5" s="106"/>
      <c r="ED5" s="107"/>
      <c r="EE5" s="107"/>
      <c r="EF5" s="107"/>
      <c r="EG5" s="107"/>
      <c r="EH5" s="107"/>
      <c r="EI5" s="107"/>
      <c r="EJ5" s="107"/>
      <c r="EK5" s="107"/>
      <c r="EL5" s="106"/>
      <c r="EM5" s="107"/>
      <c r="EN5" s="107"/>
      <c r="EO5" s="107"/>
      <c r="EP5" s="107"/>
      <c r="EQ5" s="107"/>
      <c r="ER5" s="107"/>
      <c r="ES5" s="107"/>
      <c r="ET5" s="108"/>
      <c r="EU5" s="106"/>
      <c r="EV5" s="107"/>
      <c r="EW5" s="107"/>
      <c r="EX5" s="107"/>
      <c r="EY5" s="107"/>
      <c r="EZ5" s="107"/>
      <c r="FA5" s="107"/>
      <c r="FB5" s="107"/>
      <c r="FC5" s="107"/>
      <c r="FD5" s="106"/>
      <c r="FE5" s="107"/>
      <c r="FF5" s="107"/>
      <c r="FG5" s="107"/>
      <c r="FH5" s="107"/>
      <c r="FI5" s="107"/>
      <c r="FJ5" s="107"/>
      <c r="FK5" s="107"/>
      <c r="FL5" s="108"/>
      <c r="FM5" s="106"/>
      <c r="FN5" s="107"/>
      <c r="FO5" s="107"/>
      <c r="FP5" s="107"/>
      <c r="FQ5" s="107"/>
      <c r="FR5" s="107"/>
      <c r="FS5" s="107"/>
      <c r="FT5" s="107"/>
      <c r="FU5" s="107"/>
    </row>
    <row r="6" spans="1:177" s="3" customFormat="1" ht="40.5" customHeight="1" x14ac:dyDescent="0.2">
      <c r="A6" s="114" t="s">
        <v>27</v>
      </c>
      <c r="B6" s="114"/>
      <c r="C6" s="114"/>
      <c r="D6" s="114"/>
      <c r="E6" s="114"/>
      <c r="F6" s="114"/>
      <c r="G6" s="117" t="s">
        <v>166</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8"/>
      <c r="AJ6" s="106"/>
      <c r="AK6" s="107"/>
      <c r="AL6" s="107"/>
      <c r="AM6" s="107"/>
      <c r="AN6" s="107"/>
      <c r="AO6" s="107"/>
      <c r="AP6" s="107"/>
      <c r="AQ6" s="107"/>
      <c r="AR6" s="107"/>
      <c r="AS6" s="107"/>
      <c r="AT6" s="107"/>
      <c r="AU6" s="107"/>
      <c r="AV6" s="107"/>
      <c r="AW6" s="107"/>
      <c r="AX6" s="107"/>
      <c r="AY6" s="108"/>
      <c r="AZ6" s="106"/>
      <c r="BA6" s="107"/>
      <c r="BB6" s="107"/>
      <c r="BC6" s="107"/>
      <c r="BD6" s="107"/>
      <c r="BE6" s="107"/>
      <c r="BF6" s="107"/>
      <c r="BG6" s="107"/>
      <c r="BH6" s="108"/>
      <c r="BI6" s="106"/>
      <c r="BJ6" s="107"/>
      <c r="BK6" s="107"/>
      <c r="BL6" s="107"/>
      <c r="BM6" s="107"/>
      <c r="BN6" s="107"/>
      <c r="BO6" s="107"/>
      <c r="BP6" s="107"/>
      <c r="BQ6" s="108"/>
      <c r="BR6" s="106"/>
      <c r="BS6" s="107"/>
      <c r="BT6" s="107"/>
      <c r="BU6" s="107"/>
      <c r="BV6" s="107"/>
      <c r="BW6" s="107"/>
      <c r="BX6" s="107"/>
      <c r="BY6" s="107"/>
      <c r="BZ6" s="108"/>
      <c r="CA6" s="106"/>
      <c r="CB6" s="107"/>
      <c r="CC6" s="107"/>
      <c r="CD6" s="107"/>
      <c r="CE6" s="107"/>
      <c r="CF6" s="107"/>
      <c r="CG6" s="107"/>
      <c r="CH6" s="107"/>
      <c r="CI6" s="108"/>
      <c r="CJ6" s="106"/>
      <c r="CK6" s="107"/>
      <c r="CL6" s="107"/>
      <c r="CM6" s="107"/>
      <c r="CN6" s="107"/>
      <c r="CO6" s="107"/>
      <c r="CP6" s="107"/>
      <c r="CQ6" s="107"/>
      <c r="CR6" s="108"/>
      <c r="CS6" s="106"/>
      <c r="CT6" s="107"/>
      <c r="CU6" s="107"/>
      <c r="CV6" s="107"/>
      <c r="CW6" s="107"/>
      <c r="CX6" s="107"/>
      <c r="CY6" s="107"/>
      <c r="CZ6" s="107"/>
      <c r="DA6" s="107"/>
      <c r="DB6" s="106"/>
      <c r="DC6" s="107"/>
      <c r="DD6" s="107"/>
      <c r="DE6" s="107"/>
      <c r="DF6" s="107"/>
      <c r="DG6" s="107"/>
      <c r="DH6" s="107"/>
      <c r="DI6" s="107"/>
      <c r="DJ6" s="108"/>
      <c r="DK6" s="106"/>
      <c r="DL6" s="107"/>
      <c r="DM6" s="107"/>
      <c r="DN6" s="107"/>
      <c r="DO6" s="107"/>
      <c r="DP6" s="107"/>
      <c r="DQ6" s="107"/>
      <c r="DR6" s="107"/>
      <c r="DS6" s="107"/>
      <c r="DT6" s="106"/>
      <c r="DU6" s="107"/>
      <c r="DV6" s="107"/>
      <c r="DW6" s="107"/>
      <c r="DX6" s="107"/>
      <c r="DY6" s="107"/>
      <c r="DZ6" s="107"/>
      <c r="EA6" s="107"/>
      <c r="EB6" s="108"/>
      <c r="EC6" s="106"/>
      <c r="ED6" s="107"/>
      <c r="EE6" s="107"/>
      <c r="EF6" s="107"/>
      <c r="EG6" s="107"/>
      <c r="EH6" s="107"/>
      <c r="EI6" s="107"/>
      <c r="EJ6" s="107"/>
      <c r="EK6" s="107"/>
      <c r="EL6" s="106"/>
      <c r="EM6" s="107"/>
      <c r="EN6" s="107"/>
      <c r="EO6" s="107"/>
      <c r="EP6" s="107"/>
      <c r="EQ6" s="107"/>
      <c r="ER6" s="107"/>
      <c r="ES6" s="107"/>
      <c r="ET6" s="108"/>
      <c r="EU6" s="106"/>
      <c r="EV6" s="107"/>
      <c r="EW6" s="107"/>
      <c r="EX6" s="107"/>
      <c r="EY6" s="107"/>
      <c r="EZ6" s="107"/>
      <c r="FA6" s="107"/>
      <c r="FB6" s="107"/>
      <c r="FC6" s="107"/>
      <c r="FD6" s="106"/>
      <c r="FE6" s="107"/>
      <c r="FF6" s="107"/>
      <c r="FG6" s="107"/>
      <c r="FH6" s="107"/>
      <c r="FI6" s="107"/>
      <c r="FJ6" s="107"/>
      <c r="FK6" s="107"/>
      <c r="FL6" s="108"/>
      <c r="FM6" s="106"/>
      <c r="FN6" s="107"/>
      <c r="FO6" s="107"/>
      <c r="FP6" s="107"/>
      <c r="FQ6" s="107"/>
      <c r="FR6" s="107"/>
      <c r="FS6" s="107"/>
      <c r="FT6" s="107"/>
      <c r="FU6" s="107"/>
    </row>
    <row r="7" spans="1:177" s="3" customFormat="1" ht="251.25" customHeight="1" x14ac:dyDescent="0.2">
      <c r="A7" s="114"/>
      <c r="B7" s="114"/>
      <c r="C7" s="114"/>
      <c r="D7" s="114"/>
      <c r="E7" s="114"/>
      <c r="F7" s="114"/>
      <c r="G7" s="117" t="s">
        <v>168</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8"/>
      <c r="AJ7" s="106" t="s">
        <v>167</v>
      </c>
      <c r="AK7" s="107"/>
      <c r="AL7" s="107"/>
      <c r="AM7" s="107"/>
      <c r="AN7" s="107"/>
      <c r="AO7" s="107"/>
      <c r="AP7" s="107"/>
      <c r="AQ7" s="107"/>
      <c r="AR7" s="107"/>
      <c r="AS7" s="107"/>
      <c r="AT7" s="107"/>
      <c r="AU7" s="107"/>
      <c r="AV7" s="107"/>
      <c r="AW7" s="107"/>
      <c r="AX7" s="107"/>
      <c r="AY7" s="108"/>
      <c r="AZ7" s="106"/>
      <c r="BA7" s="107"/>
      <c r="BB7" s="107"/>
      <c r="BC7" s="107"/>
      <c r="BD7" s="107"/>
      <c r="BE7" s="107"/>
      <c r="BF7" s="107"/>
      <c r="BG7" s="107"/>
      <c r="BH7" s="108"/>
      <c r="BI7" s="106"/>
      <c r="BJ7" s="107"/>
      <c r="BK7" s="107"/>
      <c r="BL7" s="107"/>
      <c r="BM7" s="107"/>
      <c r="BN7" s="107"/>
      <c r="BO7" s="107"/>
      <c r="BP7" s="107"/>
      <c r="BQ7" s="108"/>
      <c r="BR7" s="106"/>
      <c r="BS7" s="107"/>
      <c r="BT7" s="107"/>
      <c r="BU7" s="107"/>
      <c r="BV7" s="107"/>
      <c r="BW7" s="107"/>
      <c r="BX7" s="107"/>
      <c r="BY7" s="107"/>
      <c r="BZ7" s="108"/>
      <c r="CA7" s="106"/>
      <c r="CB7" s="107"/>
      <c r="CC7" s="107"/>
      <c r="CD7" s="107"/>
      <c r="CE7" s="107"/>
      <c r="CF7" s="107"/>
      <c r="CG7" s="107"/>
      <c r="CH7" s="107"/>
      <c r="CI7" s="108"/>
      <c r="CJ7" s="106"/>
      <c r="CK7" s="107"/>
      <c r="CL7" s="107"/>
      <c r="CM7" s="107"/>
      <c r="CN7" s="107"/>
      <c r="CO7" s="107"/>
      <c r="CP7" s="107"/>
      <c r="CQ7" s="107"/>
      <c r="CR7" s="108"/>
      <c r="CS7" s="106"/>
      <c r="CT7" s="107"/>
      <c r="CU7" s="107"/>
      <c r="CV7" s="107"/>
      <c r="CW7" s="107"/>
      <c r="CX7" s="107"/>
      <c r="CY7" s="107"/>
      <c r="CZ7" s="107"/>
      <c r="DA7" s="107"/>
      <c r="DB7" s="106"/>
      <c r="DC7" s="107"/>
      <c r="DD7" s="107"/>
      <c r="DE7" s="107"/>
      <c r="DF7" s="107"/>
      <c r="DG7" s="107"/>
      <c r="DH7" s="107"/>
      <c r="DI7" s="107"/>
      <c r="DJ7" s="108"/>
      <c r="DK7" s="106"/>
      <c r="DL7" s="107"/>
      <c r="DM7" s="107"/>
      <c r="DN7" s="107"/>
      <c r="DO7" s="107"/>
      <c r="DP7" s="107"/>
      <c r="DQ7" s="107"/>
      <c r="DR7" s="107"/>
      <c r="DS7" s="107"/>
      <c r="DT7" s="106"/>
      <c r="DU7" s="107"/>
      <c r="DV7" s="107"/>
      <c r="DW7" s="107"/>
      <c r="DX7" s="107"/>
      <c r="DY7" s="107"/>
      <c r="DZ7" s="107"/>
      <c r="EA7" s="107"/>
      <c r="EB7" s="108"/>
      <c r="EC7" s="106"/>
      <c r="ED7" s="107"/>
      <c r="EE7" s="107"/>
      <c r="EF7" s="107"/>
      <c r="EG7" s="107"/>
      <c r="EH7" s="107"/>
      <c r="EI7" s="107"/>
      <c r="EJ7" s="107"/>
      <c r="EK7" s="107"/>
      <c r="EL7" s="106"/>
      <c r="EM7" s="107"/>
      <c r="EN7" s="107"/>
      <c r="EO7" s="107"/>
      <c r="EP7" s="107"/>
      <c r="EQ7" s="107"/>
      <c r="ER7" s="107"/>
      <c r="ES7" s="107"/>
      <c r="ET7" s="108"/>
      <c r="EU7" s="106"/>
      <c r="EV7" s="107"/>
      <c r="EW7" s="107"/>
      <c r="EX7" s="107"/>
      <c r="EY7" s="107"/>
      <c r="EZ7" s="107"/>
      <c r="FA7" s="107"/>
      <c r="FB7" s="107"/>
      <c r="FC7" s="107"/>
      <c r="FD7" s="106"/>
      <c r="FE7" s="107"/>
      <c r="FF7" s="107"/>
      <c r="FG7" s="107"/>
      <c r="FH7" s="107"/>
      <c r="FI7" s="107"/>
      <c r="FJ7" s="107"/>
      <c r="FK7" s="107"/>
      <c r="FL7" s="108"/>
      <c r="FM7" s="106"/>
      <c r="FN7" s="107"/>
      <c r="FO7" s="107"/>
      <c r="FP7" s="107"/>
      <c r="FQ7" s="107"/>
      <c r="FR7" s="107"/>
      <c r="FS7" s="107"/>
      <c r="FT7" s="107"/>
      <c r="FU7" s="107"/>
    </row>
    <row r="8" spans="1:177" s="3" customFormat="1" ht="251.25" customHeight="1" x14ac:dyDescent="0.2">
      <c r="A8" s="114"/>
      <c r="B8" s="114"/>
      <c r="C8" s="114"/>
      <c r="D8" s="114"/>
      <c r="E8" s="114"/>
      <c r="F8" s="114"/>
      <c r="G8" s="117" t="s">
        <v>170</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8"/>
      <c r="AJ8" s="106" t="s">
        <v>169</v>
      </c>
      <c r="AK8" s="107"/>
      <c r="AL8" s="107"/>
      <c r="AM8" s="107"/>
      <c r="AN8" s="107"/>
      <c r="AO8" s="107"/>
      <c r="AP8" s="107"/>
      <c r="AQ8" s="107"/>
      <c r="AR8" s="107"/>
      <c r="AS8" s="107"/>
      <c r="AT8" s="107"/>
      <c r="AU8" s="107"/>
      <c r="AV8" s="107"/>
      <c r="AW8" s="107"/>
      <c r="AX8" s="107"/>
      <c r="AY8" s="108"/>
      <c r="AZ8" s="106"/>
      <c r="BA8" s="107"/>
      <c r="BB8" s="107"/>
      <c r="BC8" s="107"/>
      <c r="BD8" s="107"/>
      <c r="BE8" s="107"/>
      <c r="BF8" s="107"/>
      <c r="BG8" s="107"/>
      <c r="BH8" s="108"/>
      <c r="BI8" s="106"/>
      <c r="BJ8" s="107"/>
      <c r="BK8" s="107"/>
      <c r="BL8" s="107"/>
      <c r="BM8" s="107"/>
      <c r="BN8" s="107"/>
      <c r="BO8" s="107"/>
      <c r="BP8" s="107"/>
      <c r="BQ8" s="108"/>
      <c r="BR8" s="87"/>
      <c r="BS8" s="87"/>
      <c r="BT8" s="87"/>
      <c r="BU8" s="87"/>
      <c r="BV8" s="87"/>
      <c r="BW8" s="87"/>
      <c r="BX8" s="87"/>
      <c r="BY8" s="87"/>
      <c r="BZ8" s="87"/>
      <c r="CA8" s="106"/>
      <c r="CB8" s="107"/>
      <c r="CC8" s="107"/>
      <c r="CD8" s="107"/>
      <c r="CE8" s="107"/>
      <c r="CF8" s="107"/>
      <c r="CG8" s="107"/>
      <c r="CH8" s="107"/>
      <c r="CI8" s="108"/>
      <c r="CJ8" s="106"/>
      <c r="CK8" s="107"/>
      <c r="CL8" s="107"/>
      <c r="CM8" s="107"/>
      <c r="CN8" s="107"/>
      <c r="CO8" s="107"/>
      <c r="CP8" s="107"/>
      <c r="CQ8" s="107"/>
      <c r="CR8" s="108"/>
      <c r="CS8" s="106"/>
      <c r="CT8" s="107"/>
      <c r="CU8" s="107"/>
      <c r="CV8" s="107"/>
      <c r="CW8" s="107"/>
      <c r="CX8" s="107"/>
      <c r="CY8" s="107"/>
      <c r="CZ8" s="107"/>
      <c r="DA8" s="107"/>
      <c r="DB8" s="106"/>
      <c r="DC8" s="107"/>
      <c r="DD8" s="107"/>
      <c r="DE8" s="107"/>
      <c r="DF8" s="107"/>
      <c r="DG8" s="107"/>
      <c r="DH8" s="107"/>
      <c r="DI8" s="107"/>
      <c r="DJ8" s="108"/>
      <c r="DK8" s="106"/>
      <c r="DL8" s="107"/>
      <c r="DM8" s="107"/>
      <c r="DN8" s="107"/>
      <c r="DO8" s="107"/>
      <c r="DP8" s="107"/>
      <c r="DQ8" s="107"/>
      <c r="DR8" s="107"/>
      <c r="DS8" s="107"/>
      <c r="DT8" s="106"/>
      <c r="DU8" s="107"/>
      <c r="DV8" s="107"/>
      <c r="DW8" s="107"/>
      <c r="DX8" s="107"/>
      <c r="DY8" s="107"/>
      <c r="DZ8" s="107"/>
      <c r="EA8" s="107"/>
      <c r="EB8" s="108"/>
      <c r="EC8" s="106"/>
      <c r="ED8" s="107"/>
      <c r="EE8" s="107"/>
      <c r="EF8" s="107"/>
      <c r="EG8" s="107"/>
      <c r="EH8" s="107"/>
      <c r="EI8" s="107"/>
      <c r="EJ8" s="107"/>
      <c r="EK8" s="107"/>
      <c r="EL8" s="106"/>
      <c r="EM8" s="107"/>
      <c r="EN8" s="107"/>
      <c r="EO8" s="107"/>
      <c r="EP8" s="107"/>
      <c r="EQ8" s="107"/>
      <c r="ER8" s="107"/>
      <c r="ES8" s="107"/>
      <c r="ET8" s="108"/>
      <c r="EU8" s="106"/>
      <c r="EV8" s="107"/>
      <c r="EW8" s="107"/>
      <c r="EX8" s="107"/>
      <c r="EY8" s="107"/>
      <c r="EZ8" s="107"/>
      <c r="FA8" s="107"/>
      <c r="FB8" s="107"/>
      <c r="FC8" s="107"/>
      <c r="FD8" s="106"/>
      <c r="FE8" s="107"/>
      <c r="FF8" s="107"/>
      <c r="FG8" s="107"/>
      <c r="FH8" s="107"/>
      <c r="FI8" s="107"/>
      <c r="FJ8" s="107"/>
      <c r="FK8" s="107"/>
      <c r="FL8" s="108"/>
      <c r="FM8" s="106"/>
      <c r="FN8" s="107"/>
      <c r="FO8" s="107"/>
      <c r="FP8" s="107"/>
      <c r="FQ8" s="107"/>
      <c r="FR8" s="107"/>
      <c r="FS8" s="107"/>
      <c r="FT8" s="107"/>
      <c r="FU8" s="107"/>
    </row>
    <row r="9" spans="1:177" s="3" customFormat="1" ht="27" customHeight="1" x14ac:dyDescent="0.2">
      <c r="A9" s="114" t="s">
        <v>30</v>
      </c>
      <c r="B9" s="114"/>
      <c r="C9" s="114"/>
      <c r="D9" s="114"/>
      <c r="E9" s="114"/>
      <c r="F9" s="114"/>
      <c r="G9" s="117" t="s">
        <v>171</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8"/>
      <c r="AJ9" s="106"/>
      <c r="AK9" s="107"/>
      <c r="AL9" s="107"/>
      <c r="AM9" s="107"/>
      <c r="AN9" s="107"/>
      <c r="AO9" s="107"/>
      <c r="AP9" s="107"/>
      <c r="AQ9" s="107"/>
      <c r="AR9" s="107"/>
      <c r="AS9" s="107"/>
      <c r="AT9" s="107"/>
      <c r="AU9" s="107"/>
      <c r="AV9" s="107"/>
      <c r="AW9" s="107"/>
      <c r="AX9" s="107"/>
      <c r="AY9" s="108"/>
      <c r="AZ9" s="106"/>
      <c r="BA9" s="107"/>
      <c r="BB9" s="107"/>
      <c r="BC9" s="107"/>
      <c r="BD9" s="107"/>
      <c r="BE9" s="107"/>
      <c r="BF9" s="107"/>
      <c r="BG9" s="107"/>
      <c r="BH9" s="108"/>
      <c r="BI9" s="106"/>
      <c r="BJ9" s="107"/>
      <c r="BK9" s="107"/>
      <c r="BL9" s="107"/>
      <c r="BM9" s="107"/>
      <c r="BN9" s="107"/>
      <c r="BO9" s="107"/>
      <c r="BP9" s="107"/>
      <c r="BQ9" s="108"/>
      <c r="BR9" s="106"/>
      <c r="BS9" s="107"/>
      <c r="BT9" s="107"/>
      <c r="BU9" s="107"/>
      <c r="BV9" s="107"/>
      <c r="BW9" s="107"/>
      <c r="BX9" s="107"/>
      <c r="BY9" s="107"/>
      <c r="BZ9" s="108"/>
      <c r="CA9" s="106"/>
      <c r="CB9" s="107"/>
      <c r="CC9" s="107"/>
      <c r="CD9" s="107"/>
      <c r="CE9" s="107"/>
      <c r="CF9" s="107"/>
      <c r="CG9" s="107"/>
      <c r="CH9" s="107"/>
      <c r="CI9" s="108"/>
      <c r="CJ9" s="106"/>
      <c r="CK9" s="107"/>
      <c r="CL9" s="107"/>
      <c r="CM9" s="107"/>
      <c r="CN9" s="107"/>
      <c r="CO9" s="107"/>
      <c r="CP9" s="107"/>
      <c r="CQ9" s="107"/>
      <c r="CR9" s="108"/>
      <c r="CS9" s="106"/>
      <c r="CT9" s="107"/>
      <c r="CU9" s="107"/>
      <c r="CV9" s="107"/>
      <c r="CW9" s="107"/>
      <c r="CX9" s="107"/>
      <c r="CY9" s="107"/>
      <c r="CZ9" s="107"/>
      <c r="DA9" s="107"/>
      <c r="DB9" s="106"/>
      <c r="DC9" s="107"/>
      <c r="DD9" s="107"/>
      <c r="DE9" s="107"/>
      <c r="DF9" s="107"/>
      <c r="DG9" s="107"/>
      <c r="DH9" s="107"/>
      <c r="DI9" s="107"/>
      <c r="DJ9" s="108"/>
      <c r="DK9" s="106"/>
      <c r="DL9" s="107"/>
      <c r="DM9" s="107"/>
      <c r="DN9" s="107"/>
      <c r="DO9" s="107"/>
      <c r="DP9" s="107"/>
      <c r="DQ9" s="107"/>
      <c r="DR9" s="107"/>
      <c r="DS9" s="107"/>
      <c r="DT9" s="106"/>
      <c r="DU9" s="107"/>
      <c r="DV9" s="107"/>
      <c r="DW9" s="107"/>
      <c r="DX9" s="107"/>
      <c r="DY9" s="107"/>
      <c r="DZ9" s="107"/>
      <c r="EA9" s="107"/>
      <c r="EB9" s="108"/>
      <c r="EC9" s="106"/>
      <c r="ED9" s="107"/>
      <c r="EE9" s="107"/>
      <c r="EF9" s="107"/>
      <c r="EG9" s="107"/>
      <c r="EH9" s="107"/>
      <c r="EI9" s="107"/>
      <c r="EJ9" s="107"/>
      <c r="EK9" s="107"/>
      <c r="EL9" s="106"/>
      <c r="EM9" s="107"/>
      <c r="EN9" s="107"/>
      <c r="EO9" s="107"/>
      <c r="EP9" s="107"/>
      <c r="EQ9" s="107"/>
      <c r="ER9" s="107"/>
      <c r="ES9" s="107"/>
      <c r="ET9" s="108"/>
      <c r="EU9" s="106"/>
      <c r="EV9" s="107"/>
      <c r="EW9" s="107"/>
      <c r="EX9" s="107"/>
      <c r="EY9" s="107"/>
      <c r="EZ9" s="107"/>
      <c r="FA9" s="107"/>
      <c r="FB9" s="107"/>
      <c r="FC9" s="107"/>
      <c r="FD9" s="106"/>
      <c r="FE9" s="107"/>
      <c r="FF9" s="107"/>
      <c r="FG9" s="107"/>
      <c r="FH9" s="107"/>
      <c r="FI9" s="107"/>
      <c r="FJ9" s="107"/>
      <c r="FK9" s="107"/>
      <c r="FL9" s="108"/>
      <c r="FM9" s="106"/>
      <c r="FN9" s="107"/>
      <c r="FO9" s="107"/>
      <c r="FP9" s="107"/>
      <c r="FQ9" s="107"/>
      <c r="FR9" s="107"/>
      <c r="FS9" s="107"/>
      <c r="FT9" s="107"/>
      <c r="FU9" s="107"/>
    </row>
    <row r="10" spans="1:177" s="3" customFormat="1" ht="15" customHeight="1" x14ac:dyDescent="0.2">
      <c r="A10" s="114"/>
      <c r="B10" s="114"/>
      <c r="C10" s="114"/>
      <c r="D10" s="114"/>
      <c r="E10" s="114"/>
      <c r="F10" s="114"/>
      <c r="G10" s="117" t="s">
        <v>172</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8"/>
      <c r="AJ10" s="106"/>
      <c r="AK10" s="107"/>
      <c r="AL10" s="107"/>
      <c r="AM10" s="107"/>
      <c r="AN10" s="107"/>
      <c r="AO10" s="107"/>
      <c r="AP10" s="107"/>
      <c r="AQ10" s="107"/>
      <c r="AR10" s="107"/>
      <c r="AS10" s="107"/>
      <c r="AT10" s="107"/>
      <c r="AU10" s="107"/>
      <c r="AV10" s="107"/>
      <c r="AW10" s="107"/>
      <c r="AX10" s="107"/>
      <c r="AY10" s="108"/>
      <c r="AZ10" s="109"/>
      <c r="BA10" s="107"/>
      <c r="BB10" s="107"/>
      <c r="BC10" s="107"/>
      <c r="BD10" s="107"/>
      <c r="BE10" s="107"/>
      <c r="BF10" s="107"/>
      <c r="BG10" s="107"/>
      <c r="BH10" s="108"/>
      <c r="BI10" s="109"/>
      <c r="BJ10" s="107"/>
      <c r="BK10" s="107"/>
      <c r="BL10" s="107"/>
      <c r="BM10" s="107"/>
      <c r="BN10" s="107"/>
      <c r="BO10" s="107"/>
      <c r="BP10" s="107"/>
      <c r="BQ10" s="108"/>
      <c r="BR10" s="109"/>
      <c r="BS10" s="107"/>
      <c r="BT10" s="107"/>
      <c r="BU10" s="107"/>
      <c r="BV10" s="107"/>
      <c r="BW10" s="107"/>
      <c r="BX10" s="107"/>
      <c r="BY10" s="107"/>
      <c r="BZ10" s="108"/>
      <c r="CA10" s="109"/>
      <c r="CB10" s="107"/>
      <c r="CC10" s="107"/>
      <c r="CD10" s="107"/>
      <c r="CE10" s="107"/>
      <c r="CF10" s="107"/>
      <c r="CG10" s="107"/>
      <c r="CH10" s="107"/>
      <c r="CI10" s="108"/>
      <c r="CJ10" s="109"/>
      <c r="CK10" s="107"/>
      <c r="CL10" s="107"/>
      <c r="CM10" s="107"/>
      <c r="CN10" s="107"/>
      <c r="CO10" s="107"/>
      <c r="CP10" s="107"/>
      <c r="CQ10" s="107"/>
      <c r="CR10" s="108"/>
      <c r="CS10" s="109"/>
      <c r="CT10" s="107"/>
      <c r="CU10" s="107"/>
      <c r="CV10" s="107"/>
      <c r="CW10" s="107"/>
      <c r="CX10" s="107"/>
      <c r="CY10" s="107"/>
      <c r="CZ10" s="107"/>
      <c r="DA10" s="108"/>
      <c r="DB10" s="109">
        <f>'[2]Прил №5'!$J13</f>
        <v>569062.944358579</v>
      </c>
      <c r="DC10" s="107"/>
      <c r="DD10" s="107"/>
      <c r="DE10" s="107"/>
      <c r="DF10" s="107"/>
      <c r="DG10" s="107"/>
      <c r="DH10" s="107"/>
      <c r="DI10" s="107"/>
      <c r="DJ10" s="108"/>
      <c r="DK10" s="109">
        <f>'[2]Прил №5'!$K13</f>
        <v>568819.86042559543</v>
      </c>
      <c r="DL10" s="107"/>
      <c r="DM10" s="107"/>
      <c r="DN10" s="107"/>
      <c r="DO10" s="107"/>
      <c r="DP10" s="107"/>
      <c r="DQ10" s="107"/>
      <c r="DR10" s="107"/>
      <c r="DS10" s="108"/>
      <c r="DT10" s="109">
        <f>'[2]Прил №5'!$L13</f>
        <v>585082.23749724834</v>
      </c>
      <c r="DU10" s="107"/>
      <c r="DV10" s="107"/>
      <c r="DW10" s="107"/>
      <c r="DX10" s="107"/>
      <c r="DY10" s="107"/>
      <c r="DZ10" s="107"/>
      <c r="EA10" s="107"/>
      <c r="EB10" s="108"/>
      <c r="EC10" s="109">
        <f>'[2]Прил №5'!$M13</f>
        <v>584832.31067839719</v>
      </c>
      <c r="ED10" s="107"/>
      <c r="EE10" s="107"/>
      <c r="EF10" s="107"/>
      <c r="EG10" s="107"/>
      <c r="EH10" s="107"/>
      <c r="EI10" s="107"/>
      <c r="EJ10" s="107"/>
      <c r="EK10" s="108"/>
      <c r="EL10" s="109">
        <f>'[2]Прил №5'!$N13</f>
        <v>605602.97883238469</v>
      </c>
      <c r="EM10" s="107"/>
      <c r="EN10" s="107"/>
      <c r="EO10" s="107"/>
      <c r="EP10" s="107"/>
      <c r="EQ10" s="107"/>
      <c r="ER10" s="107"/>
      <c r="ES10" s="107"/>
      <c r="ET10" s="108"/>
      <c r="EU10" s="109">
        <f>'[2]Прил №5'!$O13</f>
        <v>605344.28626527835</v>
      </c>
      <c r="EV10" s="107"/>
      <c r="EW10" s="107"/>
      <c r="EX10" s="107"/>
      <c r="EY10" s="107"/>
      <c r="EZ10" s="107"/>
      <c r="FA10" s="107"/>
      <c r="FB10" s="107"/>
      <c r="FC10" s="108"/>
      <c r="FD10" s="109">
        <f>'[2]Прил №5'!$P13</f>
        <v>620464.76451070083</v>
      </c>
      <c r="FE10" s="107"/>
      <c r="FF10" s="107"/>
      <c r="FG10" s="107"/>
      <c r="FH10" s="107"/>
      <c r="FI10" s="107"/>
      <c r="FJ10" s="107"/>
      <c r="FK10" s="107"/>
      <c r="FL10" s="108"/>
      <c r="FM10" s="109">
        <f>'[2]Прил №5'!$Q13</f>
        <v>620199.72350472759</v>
      </c>
      <c r="FN10" s="107"/>
      <c r="FO10" s="107"/>
      <c r="FP10" s="107"/>
      <c r="FQ10" s="107"/>
      <c r="FR10" s="107"/>
      <c r="FS10" s="107"/>
      <c r="FT10" s="107"/>
      <c r="FU10" s="108"/>
    </row>
    <row r="11" spans="1:177" s="3" customFormat="1" ht="27.75" customHeight="1" x14ac:dyDescent="0.2">
      <c r="A11" s="114"/>
      <c r="B11" s="114"/>
      <c r="C11" s="114"/>
      <c r="D11" s="114"/>
      <c r="E11" s="114"/>
      <c r="F11" s="114"/>
      <c r="G11" s="117" t="s">
        <v>173</v>
      </c>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8"/>
      <c r="AJ11" s="106" t="s">
        <v>167</v>
      </c>
      <c r="AK11" s="107"/>
      <c r="AL11" s="107"/>
      <c r="AM11" s="107"/>
      <c r="AN11" s="107"/>
      <c r="AO11" s="107"/>
      <c r="AP11" s="107"/>
      <c r="AQ11" s="107"/>
      <c r="AR11" s="107"/>
      <c r="AS11" s="107"/>
      <c r="AT11" s="107"/>
      <c r="AU11" s="107"/>
      <c r="AV11" s="107"/>
      <c r="AW11" s="107"/>
      <c r="AX11" s="107"/>
      <c r="AY11" s="108"/>
      <c r="AZ11" s="109">
        <f>[6]П1.24!$S$29</f>
        <v>740883.78544878401</v>
      </c>
      <c r="BA11" s="107"/>
      <c r="BB11" s="107"/>
      <c r="BC11" s="107"/>
      <c r="BD11" s="107"/>
      <c r="BE11" s="107"/>
      <c r="BF11" s="107"/>
      <c r="BG11" s="107"/>
      <c r="BH11" s="108"/>
      <c r="BI11" s="109">
        <f>[6]П1.24!$T$29</f>
        <v>881303.81216538406</v>
      </c>
      <c r="BJ11" s="107"/>
      <c r="BK11" s="107"/>
      <c r="BL11" s="107"/>
      <c r="BM11" s="107"/>
      <c r="BN11" s="107"/>
      <c r="BO11" s="107"/>
      <c r="BP11" s="107"/>
      <c r="BQ11" s="108"/>
      <c r="BR11" s="109">
        <f>[6]П1.24!$V$29</f>
        <v>947452.41038318898</v>
      </c>
      <c r="BS11" s="107"/>
      <c r="BT11" s="107"/>
      <c r="BU11" s="107"/>
      <c r="BV11" s="107"/>
      <c r="BW11" s="107"/>
      <c r="BX11" s="107"/>
      <c r="BY11" s="107"/>
      <c r="BZ11" s="108"/>
      <c r="CA11" s="109">
        <f>[6]П1.24!$W$29</f>
        <v>970974.07407407404</v>
      </c>
      <c r="CB11" s="107"/>
      <c r="CC11" s="107"/>
      <c r="CD11" s="107"/>
      <c r="CE11" s="107"/>
      <c r="CF11" s="107"/>
      <c r="CG11" s="107"/>
      <c r="CH11" s="107"/>
      <c r="CI11" s="108"/>
      <c r="CJ11" s="109">
        <f>[6]П1.24!$Y$29</f>
        <v>1310908.6128774292</v>
      </c>
      <c r="CK11" s="107"/>
      <c r="CL11" s="107"/>
      <c r="CM11" s="107"/>
      <c r="CN11" s="107"/>
      <c r="CO11" s="107"/>
      <c r="CP11" s="107"/>
      <c r="CQ11" s="107"/>
      <c r="CR11" s="108"/>
      <c r="CS11" s="109">
        <f>[6]П1.24!$Z$29</f>
        <v>1343453.5208682343</v>
      </c>
      <c r="CT11" s="107"/>
      <c r="CU11" s="107"/>
      <c r="CV11" s="107"/>
      <c r="CW11" s="107"/>
      <c r="CX11" s="107"/>
      <c r="CY11" s="107"/>
      <c r="CZ11" s="107"/>
      <c r="DA11" s="108"/>
      <c r="DB11" s="109">
        <f>'[2]Прил №5'!$J14</f>
        <v>374.39522774647475</v>
      </c>
      <c r="DC11" s="107"/>
      <c r="DD11" s="107"/>
      <c r="DE11" s="107"/>
      <c r="DF11" s="107"/>
      <c r="DG11" s="107"/>
      <c r="DH11" s="107"/>
      <c r="DI11" s="107"/>
      <c r="DJ11" s="108"/>
      <c r="DK11" s="109">
        <f>'[2]Прил №5'!$K14</f>
        <v>459.91004315882486</v>
      </c>
      <c r="DL11" s="107"/>
      <c r="DM11" s="107"/>
      <c r="DN11" s="107"/>
      <c r="DO11" s="107"/>
      <c r="DP11" s="107"/>
      <c r="DQ11" s="107"/>
      <c r="DR11" s="107"/>
      <c r="DS11" s="108"/>
      <c r="DT11" s="109">
        <f>'[2]Прил №5'!$L14</f>
        <v>389.37103685633377</v>
      </c>
      <c r="DU11" s="107"/>
      <c r="DV11" s="107"/>
      <c r="DW11" s="107"/>
      <c r="DX11" s="107"/>
      <c r="DY11" s="107"/>
      <c r="DZ11" s="107"/>
      <c r="EA11" s="107"/>
      <c r="EB11" s="108"/>
      <c r="EC11" s="109">
        <f>'[2]Прил №5'!$M14</f>
        <v>478.306444885178</v>
      </c>
      <c r="ED11" s="107"/>
      <c r="EE11" s="107"/>
      <c r="EF11" s="107"/>
      <c r="EG11" s="107"/>
      <c r="EH11" s="107"/>
      <c r="EI11" s="107"/>
      <c r="EJ11" s="107"/>
      <c r="EK11" s="108"/>
      <c r="EL11" s="109">
        <f>'[2]Прил №5'!$N14</f>
        <v>404.94587833058716</v>
      </c>
      <c r="EM11" s="107"/>
      <c r="EN11" s="107"/>
      <c r="EO11" s="107"/>
      <c r="EP11" s="107"/>
      <c r="EQ11" s="107"/>
      <c r="ER11" s="107"/>
      <c r="ES11" s="107"/>
      <c r="ET11" s="108"/>
      <c r="EU11" s="109">
        <f>'[2]Прил №5'!$O14</f>
        <v>497.4387026805851</v>
      </c>
      <c r="EV11" s="107"/>
      <c r="EW11" s="107"/>
      <c r="EX11" s="107"/>
      <c r="EY11" s="107"/>
      <c r="EZ11" s="107"/>
      <c r="FA11" s="107"/>
      <c r="FB11" s="107"/>
      <c r="FC11" s="108"/>
      <c r="FD11" s="109">
        <f>'[2]Прил №5'!$P14</f>
        <v>421.14371346381063</v>
      </c>
      <c r="FE11" s="107"/>
      <c r="FF11" s="107"/>
      <c r="FG11" s="107"/>
      <c r="FH11" s="107"/>
      <c r="FI11" s="107"/>
      <c r="FJ11" s="107"/>
      <c r="FK11" s="107"/>
      <c r="FL11" s="108"/>
      <c r="FM11" s="109">
        <f>'[2]Прил №5'!$Q14</f>
        <v>517.33625078780847</v>
      </c>
      <c r="FN11" s="107"/>
      <c r="FO11" s="107"/>
      <c r="FP11" s="107"/>
      <c r="FQ11" s="107"/>
      <c r="FR11" s="107"/>
      <c r="FS11" s="107"/>
      <c r="FT11" s="107"/>
      <c r="FU11" s="108"/>
    </row>
    <row r="12" spans="1:177" s="3" customFormat="1" ht="31.15" customHeight="1" x14ac:dyDescent="0.2">
      <c r="A12" s="114"/>
      <c r="B12" s="114"/>
      <c r="C12" s="114"/>
      <c r="D12" s="114"/>
      <c r="E12" s="114"/>
      <c r="F12" s="114"/>
      <c r="G12" s="117" t="s">
        <v>174</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8"/>
      <c r="AJ12" s="106" t="s">
        <v>169</v>
      </c>
      <c r="AK12" s="107"/>
      <c r="AL12" s="107"/>
      <c r="AM12" s="107"/>
      <c r="AN12" s="107"/>
      <c r="AO12" s="107"/>
      <c r="AP12" s="107"/>
      <c r="AQ12" s="107"/>
      <c r="AR12" s="107"/>
      <c r="AS12" s="107"/>
      <c r="AT12" s="107"/>
      <c r="AU12" s="107"/>
      <c r="AV12" s="107"/>
      <c r="AW12" s="107"/>
      <c r="AX12" s="107"/>
      <c r="AY12" s="108"/>
      <c r="AZ12" s="109">
        <f>[6]П1.25!$Y$28</f>
        <v>361.00114999035441</v>
      </c>
      <c r="BA12" s="107"/>
      <c r="BB12" s="107"/>
      <c r="BC12" s="107"/>
      <c r="BD12" s="107"/>
      <c r="BE12" s="107"/>
      <c r="BF12" s="107"/>
      <c r="BG12" s="107"/>
      <c r="BH12" s="108"/>
      <c r="BI12" s="109">
        <f>[6]П1.25!$Z$28</f>
        <v>537.70778390585804</v>
      </c>
      <c r="BJ12" s="107"/>
      <c r="BK12" s="107"/>
      <c r="BL12" s="107"/>
      <c r="BM12" s="107"/>
      <c r="BN12" s="107"/>
      <c r="BO12" s="107"/>
      <c r="BP12" s="107"/>
      <c r="BQ12" s="108"/>
      <c r="BR12" s="109">
        <f>[6]П1.25!$AB$28</f>
        <v>304.80051294229401</v>
      </c>
      <c r="BS12" s="107"/>
      <c r="BT12" s="107"/>
      <c r="BU12" s="107"/>
      <c r="BV12" s="107"/>
      <c r="BW12" s="107"/>
      <c r="BX12" s="107"/>
      <c r="BY12" s="107"/>
      <c r="BZ12" s="108"/>
      <c r="CA12" s="109">
        <f>[6]П1.25!$AC$28</f>
        <v>326.73540241448694</v>
      </c>
      <c r="CB12" s="107"/>
      <c r="CC12" s="107"/>
      <c r="CD12" s="107"/>
      <c r="CE12" s="107"/>
      <c r="CF12" s="107"/>
      <c r="CG12" s="107"/>
      <c r="CH12" s="107"/>
      <c r="CI12" s="108"/>
      <c r="CJ12" s="109">
        <f>[6]П1.25!$AE$28</f>
        <v>386.73613501568155</v>
      </c>
      <c r="CK12" s="107"/>
      <c r="CL12" s="107"/>
      <c r="CM12" s="107"/>
      <c r="CN12" s="107"/>
      <c r="CO12" s="107"/>
      <c r="CP12" s="107"/>
      <c r="CQ12" s="107"/>
      <c r="CR12" s="108"/>
      <c r="CS12" s="109">
        <f>[6]П1.25!$AF$28</f>
        <v>564.51740645484892</v>
      </c>
      <c r="CT12" s="107"/>
      <c r="CU12" s="107"/>
      <c r="CV12" s="107"/>
      <c r="CW12" s="107"/>
      <c r="CX12" s="107"/>
      <c r="CY12" s="107"/>
      <c r="CZ12" s="107"/>
      <c r="DA12" s="108"/>
      <c r="DB12" s="109">
        <f>'[2]Прил №5'!$J15*1000</f>
        <v>2360.3798059114524</v>
      </c>
      <c r="DC12" s="107"/>
      <c r="DD12" s="107"/>
      <c r="DE12" s="107"/>
      <c r="DF12" s="107"/>
      <c r="DG12" s="107"/>
      <c r="DH12" s="107"/>
      <c r="DI12" s="107"/>
      <c r="DJ12" s="108"/>
      <c r="DK12" s="109">
        <f>'[2]Прил №5'!$K15*1000</f>
        <v>2449.7009642153339</v>
      </c>
      <c r="DL12" s="107"/>
      <c r="DM12" s="107"/>
      <c r="DN12" s="107"/>
      <c r="DO12" s="107"/>
      <c r="DP12" s="107"/>
      <c r="DQ12" s="107"/>
      <c r="DR12" s="107"/>
      <c r="DS12" s="108"/>
      <c r="DT12" s="109">
        <f>'[2]Прил №5'!$L15*1000</f>
        <v>2431.2616785629475</v>
      </c>
      <c r="DU12" s="107"/>
      <c r="DV12" s="107"/>
      <c r="DW12" s="107"/>
      <c r="DX12" s="107"/>
      <c r="DY12" s="107"/>
      <c r="DZ12" s="107"/>
      <c r="EA12" s="107"/>
      <c r="EB12" s="108"/>
      <c r="EC12" s="109">
        <f>'[2]Прил №5'!$M15*1000</f>
        <v>2894.664079917583</v>
      </c>
      <c r="ED12" s="107"/>
      <c r="EE12" s="107"/>
      <c r="EF12" s="107"/>
      <c r="EG12" s="107"/>
      <c r="EH12" s="107"/>
      <c r="EI12" s="107"/>
      <c r="EJ12" s="107"/>
      <c r="EK12" s="108"/>
      <c r="EL12" s="109">
        <f>'[2]Прил №5'!$N15*1000</f>
        <v>2518.4522810494191</v>
      </c>
      <c r="EM12" s="107"/>
      <c r="EN12" s="107"/>
      <c r="EO12" s="107"/>
      <c r="EP12" s="107"/>
      <c r="EQ12" s="107"/>
      <c r="ER12" s="107"/>
      <c r="ES12" s="107"/>
      <c r="ET12" s="108"/>
      <c r="EU12" s="109">
        <f>'[2]Прил №5'!$O15*1000</f>
        <v>2614.9958569312494</v>
      </c>
      <c r="EV12" s="107"/>
      <c r="EW12" s="107"/>
      <c r="EX12" s="107"/>
      <c r="EY12" s="107"/>
      <c r="EZ12" s="107"/>
      <c r="FA12" s="107"/>
      <c r="FB12" s="107"/>
      <c r="FC12" s="108"/>
      <c r="FD12" s="109">
        <f>'[2]Прил №5'!$P15*1000</f>
        <v>2586.5165704189089</v>
      </c>
      <c r="FE12" s="107"/>
      <c r="FF12" s="107"/>
      <c r="FG12" s="107"/>
      <c r="FH12" s="107"/>
      <c r="FI12" s="107"/>
      <c r="FJ12" s="107"/>
      <c r="FK12" s="107"/>
      <c r="FL12" s="108"/>
      <c r="FM12" s="109">
        <f>'[2]Прил №5'!$Q15*1000</f>
        <v>2686.8592666475656</v>
      </c>
      <c r="FN12" s="107"/>
      <c r="FO12" s="107"/>
      <c r="FP12" s="107"/>
      <c r="FQ12" s="107"/>
      <c r="FR12" s="107"/>
      <c r="FS12" s="107"/>
      <c r="FT12" s="107"/>
      <c r="FU12" s="108"/>
    </row>
    <row r="13" spans="1:177" s="3" customFormat="1" ht="25.15" customHeight="1" x14ac:dyDescent="0.2">
      <c r="A13" s="114"/>
      <c r="B13" s="114"/>
      <c r="C13" s="114"/>
      <c r="D13" s="114"/>
      <c r="E13" s="114"/>
      <c r="F13" s="114"/>
      <c r="G13" s="117" t="s">
        <v>175</v>
      </c>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8"/>
      <c r="AJ13" s="106" t="s">
        <v>169</v>
      </c>
      <c r="AK13" s="107"/>
      <c r="AL13" s="107"/>
      <c r="AM13" s="107"/>
      <c r="AN13" s="107"/>
      <c r="AO13" s="107"/>
      <c r="AP13" s="107"/>
      <c r="AQ13" s="107"/>
      <c r="AR13" s="107"/>
      <c r="AS13" s="107"/>
      <c r="AT13" s="107"/>
      <c r="AU13" s="107"/>
      <c r="AV13" s="107"/>
      <c r="AW13" s="107"/>
      <c r="AX13" s="107"/>
      <c r="AY13" s="108"/>
      <c r="AZ13" s="109">
        <f>[6]П1.25!$Y$29*1000</f>
        <v>1592.3634218547056</v>
      </c>
      <c r="BA13" s="121"/>
      <c r="BB13" s="121"/>
      <c r="BC13" s="121"/>
      <c r="BD13" s="121"/>
      <c r="BE13" s="121"/>
      <c r="BF13" s="121"/>
      <c r="BG13" s="121"/>
      <c r="BH13" s="122"/>
      <c r="BI13" s="109">
        <f>[6]П1.25!$Z$29*1000</f>
        <v>1859.7225611188605</v>
      </c>
      <c r="BJ13" s="121"/>
      <c r="BK13" s="121"/>
      <c r="BL13" s="121"/>
      <c r="BM13" s="121"/>
      <c r="BN13" s="121"/>
      <c r="BO13" s="121"/>
      <c r="BP13" s="121"/>
      <c r="BQ13" s="122"/>
      <c r="BR13" s="109">
        <f>[6]П1.25!$AB$29*1000</f>
        <v>1396.9244739966755</v>
      </c>
      <c r="BS13" s="121"/>
      <c r="BT13" s="121"/>
      <c r="BU13" s="121"/>
      <c r="BV13" s="121"/>
      <c r="BW13" s="121"/>
      <c r="BX13" s="121"/>
      <c r="BY13" s="121"/>
      <c r="BZ13" s="122"/>
      <c r="CA13" s="109">
        <f>[6]П1.25!$AC$29*1000</f>
        <v>1513.5900301810864</v>
      </c>
      <c r="CB13" s="121"/>
      <c r="CC13" s="121"/>
      <c r="CD13" s="121"/>
      <c r="CE13" s="121"/>
      <c r="CF13" s="121"/>
      <c r="CG13" s="121"/>
      <c r="CH13" s="121"/>
      <c r="CI13" s="122"/>
      <c r="CJ13" s="109">
        <f>[6]П1.25!$AE$29*1000</f>
        <v>1808.3119662748525</v>
      </c>
      <c r="CK13" s="121"/>
      <c r="CL13" s="121"/>
      <c r="CM13" s="121"/>
      <c r="CN13" s="121"/>
      <c r="CO13" s="121"/>
      <c r="CP13" s="121"/>
      <c r="CQ13" s="121"/>
      <c r="CR13" s="122"/>
      <c r="CS13" s="109">
        <f>[6]П1.25!$AF$29*1000</f>
        <v>2209.7189297489672</v>
      </c>
      <c r="CT13" s="121"/>
      <c r="CU13" s="121"/>
      <c r="CV13" s="121"/>
      <c r="CW13" s="121"/>
      <c r="CX13" s="121"/>
      <c r="CY13" s="121"/>
      <c r="CZ13" s="121"/>
      <c r="DA13" s="122"/>
      <c r="DB13" s="106"/>
      <c r="DC13" s="107"/>
      <c r="DD13" s="107"/>
      <c r="DE13" s="107"/>
      <c r="DF13" s="107"/>
      <c r="DG13" s="107"/>
      <c r="DH13" s="107"/>
      <c r="DI13" s="107"/>
      <c r="DJ13" s="108"/>
      <c r="DK13" s="106"/>
      <c r="DL13" s="107"/>
      <c r="DM13" s="107"/>
      <c r="DN13" s="107"/>
      <c r="DO13" s="107"/>
      <c r="DP13" s="107"/>
      <c r="DQ13" s="107"/>
      <c r="DR13" s="107"/>
      <c r="DS13" s="107"/>
      <c r="DT13" s="106"/>
      <c r="DU13" s="107"/>
      <c r="DV13" s="107"/>
      <c r="DW13" s="107"/>
      <c r="DX13" s="107"/>
      <c r="DY13" s="107"/>
      <c r="DZ13" s="107"/>
      <c r="EA13" s="107"/>
      <c r="EB13" s="108"/>
      <c r="EC13" s="106"/>
      <c r="ED13" s="107"/>
      <c r="EE13" s="107"/>
      <c r="EF13" s="107"/>
      <c r="EG13" s="107"/>
      <c r="EH13" s="107"/>
      <c r="EI13" s="107"/>
      <c r="EJ13" s="107"/>
      <c r="EK13" s="107"/>
      <c r="EL13" s="106"/>
      <c r="EM13" s="107"/>
      <c r="EN13" s="107"/>
      <c r="EO13" s="107"/>
      <c r="EP13" s="107"/>
      <c r="EQ13" s="107"/>
      <c r="ER13" s="107"/>
      <c r="ES13" s="107"/>
      <c r="ET13" s="108"/>
      <c r="EU13" s="106"/>
      <c r="EV13" s="107"/>
      <c r="EW13" s="107"/>
      <c r="EX13" s="107"/>
      <c r="EY13" s="107"/>
      <c r="EZ13" s="107"/>
      <c r="FA13" s="107"/>
      <c r="FB13" s="107"/>
      <c r="FC13" s="107"/>
      <c r="FD13" s="106"/>
      <c r="FE13" s="107"/>
      <c r="FF13" s="107"/>
      <c r="FG13" s="107"/>
      <c r="FH13" s="107"/>
      <c r="FI13" s="107"/>
      <c r="FJ13" s="107"/>
      <c r="FK13" s="107"/>
      <c r="FL13" s="108"/>
      <c r="FM13" s="106"/>
      <c r="FN13" s="107"/>
      <c r="FO13" s="107"/>
      <c r="FP13" s="107"/>
      <c r="FQ13" s="107"/>
      <c r="FR13" s="107"/>
      <c r="FS13" s="107"/>
      <c r="FT13" s="107"/>
      <c r="FU13" s="107"/>
    </row>
    <row r="14" spans="1:177" s="3" customFormat="1" ht="27.75" customHeight="1" x14ac:dyDescent="0.2">
      <c r="A14" s="114" t="s">
        <v>36</v>
      </c>
      <c r="B14" s="114"/>
      <c r="C14" s="114"/>
      <c r="D14" s="114"/>
      <c r="E14" s="114"/>
      <c r="F14" s="114"/>
      <c r="G14" s="117" t="s">
        <v>216</v>
      </c>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20"/>
      <c r="AJ14" s="106" t="s">
        <v>169</v>
      </c>
      <c r="AK14" s="107"/>
      <c r="AL14" s="107"/>
      <c r="AM14" s="107"/>
      <c r="AN14" s="107"/>
      <c r="AO14" s="107"/>
      <c r="AP14" s="107"/>
      <c r="AQ14" s="107"/>
      <c r="AR14" s="107"/>
      <c r="AS14" s="107"/>
      <c r="AT14" s="107"/>
      <c r="AU14" s="107"/>
      <c r="AV14" s="107"/>
      <c r="AW14" s="107"/>
      <c r="AX14" s="107"/>
      <c r="AY14" s="108"/>
      <c r="AZ14" s="106"/>
      <c r="BA14" s="107"/>
      <c r="BB14" s="107"/>
      <c r="BC14" s="107"/>
      <c r="BD14" s="107"/>
      <c r="BE14" s="107"/>
      <c r="BF14" s="107"/>
      <c r="BG14" s="107"/>
      <c r="BH14" s="108"/>
      <c r="BI14" s="106"/>
      <c r="BJ14" s="107"/>
      <c r="BK14" s="107"/>
      <c r="BL14" s="107"/>
      <c r="BM14" s="107"/>
      <c r="BN14" s="107"/>
      <c r="BO14" s="107"/>
      <c r="BP14" s="107"/>
      <c r="BQ14" s="108"/>
      <c r="BR14" s="106"/>
      <c r="BS14" s="107"/>
      <c r="BT14" s="107"/>
      <c r="BU14" s="107"/>
      <c r="BV14" s="107"/>
      <c r="BW14" s="107"/>
      <c r="BX14" s="107"/>
      <c r="BY14" s="107"/>
      <c r="BZ14" s="108"/>
      <c r="CA14" s="106"/>
      <c r="CB14" s="107"/>
      <c r="CC14" s="107"/>
      <c r="CD14" s="107"/>
      <c r="CE14" s="107"/>
      <c r="CF14" s="107"/>
      <c r="CG14" s="107"/>
      <c r="CH14" s="107"/>
      <c r="CI14" s="108"/>
      <c r="CJ14" s="106"/>
      <c r="CK14" s="107"/>
      <c r="CL14" s="107"/>
      <c r="CM14" s="107"/>
      <c r="CN14" s="107"/>
      <c r="CO14" s="107"/>
      <c r="CP14" s="107"/>
      <c r="CQ14" s="107"/>
      <c r="CR14" s="108"/>
      <c r="CS14" s="106"/>
      <c r="CT14" s="107"/>
      <c r="CU14" s="107"/>
      <c r="CV14" s="107"/>
      <c r="CW14" s="107"/>
      <c r="CX14" s="107"/>
      <c r="CY14" s="107"/>
      <c r="CZ14" s="107"/>
      <c r="DA14" s="107"/>
      <c r="DB14" s="106"/>
      <c r="DC14" s="107"/>
      <c r="DD14" s="107"/>
      <c r="DE14" s="107"/>
      <c r="DF14" s="107"/>
      <c r="DG14" s="107"/>
      <c r="DH14" s="107"/>
      <c r="DI14" s="107"/>
      <c r="DJ14" s="108"/>
      <c r="DK14" s="106"/>
      <c r="DL14" s="107"/>
      <c r="DM14" s="107"/>
      <c r="DN14" s="107"/>
      <c r="DO14" s="107"/>
      <c r="DP14" s="107"/>
      <c r="DQ14" s="107"/>
      <c r="DR14" s="107"/>
      <c r="DS14" s="107"/>
      <c r="DT14" s="106"/>
      <c r="DU14" s="107"/>
      <c r="DV14" s="107"/>
      <c r="DW14" s="107"/>
      <c r="DX14" s="107"/>
      <c r="DY14" s="107"/>
      <c r="DZ14" s="107"/>
      <c r="EA14" s="107"/>
      <c r="EB14" s="108"/>
      <c r="EC14" s="106"/>
      <c r="ED14" s="107"/>
      <c r="EE14" s="107"/>
      <c r="EF14" s="107"/>
      <c r="EG14" s="107"/>
      <c r="EH14" s="107"/>
      <c r="EI14" s="107"/>
      <c r="EJ14" s="107"/>
      <c r="EK14" s="107"/>
      <c r="EL14" s="106"/>
      <c r="EM14" s="107"/>
      <c r="EN14" s="107"/>
      <c r="EO14" s="107"/>
      <c r="EP14" s="107"/>
      <c r="EQ14" s="107"/>
      <c r="ER14" s="107"/>
      <c r="ES14" s="107"/>
      <c r="ET14" s="108"/>
      <c r="EU14" s="106"/>
      <c r="EV14" s="107"/>
      <c r="EW14" s="107"/>
      <c r="EX14" s="107"/>
      <c r="EY14" s="107"/>
      <c r="EZ14" s="107"/>
      <c r="FA14" s="107"/>
      <c r="FB14" s="107"/>
      <c r="FC14" s="107"/>
      <c r="FD14" s="106"/>
      <c r="FE14" s="107"/>
      <c r="FF14" s="107"/>
      <c r="FG14" s="107"/>
      <c r="FH14" s="107"/>
      <c r="FI14" s="107"/>
      <c r="FJ14" s="107"/>
      <c r="FK14" s="107"/>
      <c r="FL14" s="108"/>
      <c r="FM14" s="106"/>
      <c r="FN14" s="107"/>
      <c r="FO14" s="107"/>
      <c r="FP14" s="107"/>
      <c r="FQ14" s="107"/>
      <c r="FR14" s="107"/>
      <c r="FS14" s="107"/>
      <c r="FT14" s="107"/>
      <c r="FU14" s="107"/>
    </row>
    <row r="15" spans="1:177" s="3" customFormat="1" ht="27.75" customHeight="1" x14ac:dyDescent="0.2">
      <c r="A15" s="114" t="s">
        <v>41</v>
      </c>
      <c r="B15" s="114"/>
      <c r="C15" s="114"/>
      <c r="D15" s="114"/>
      <c r="E15" s="114"/>
      <c r="F15" s="114"/>
      <c r="G15" s="117" t="s">
        <v>176</v>
      </c>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8"/>
      <c r="AJ15" s="106"/>
      <c r="AK15" s="107"/>
      <c r="AL15" s="107"/>
      <c r="AM15" s="107"/>
      <c r="AN15" s="107"/>
      <c r="AO15" s="107"/>
      <c r="AP15" s="107"/>
      <c r="AQ15" s="107"/>
      <c r="AR15" s="107"/>
      <c r="AS15" s="107"/>
      <c r="AT15" s="107"/>
      <c r="AU15" s="107"/>
      <c r="AV15" s="107"/>
      <c r="AW15" s="107"/>
      <c r="AX15" s="107"/>
      <c r="AY15" s="108"/>
      <c r="AZ15" s="106"/>
      <c r="BA15" s="107"/>
      <c r="BB15" s="107"/>
      <c r="BC15" s="107"/>
      <c r="BD15" s="107"/>
      <c r="BE15" s="107"/>
      <c r="BF15" s="107"/>
      <c r="BG15" s="107"/>
      <c r="BH15" s="108"/>
      <c r="BI15" s="106"/>
      <c r="BJ15" s="107"/>
      <c r="BK15" s="107"/>
      <c r="BL15" s="107"/>
      <c r="BM15" s="107"/>
      <c r="BN15" s="107"/>
      <c r="BO15" s="107"/>
      <c r="BP15" s="107"/>
      <c r="BQ15" s="108"/>
      <c r="BR15" s="106"/>
      <c r="BS15" s="107"/>
      <c r="BT15" s="107"/>
      <c r="BU15" s="107"/>
      <c r="BV15" s="107"/>
      <c r="BW15" s="107"/>
      <c r="BX15" s="107"/>
      <c r="BY15" s="107"/>
      <c r="BZ15" s="108"/>
      <c r="CA15" s="106"/>
      <c r="CB15" s="107"/>
      <c r="CC15" s="107"/>
      <c r="CD15" s="107"/>
      <c r="CE15" s="107"/>
      <c r="CF15" s="107"/>
      <c r="CG15" s="107"/>
      <c r="CH15" s="107"/>
      <c r="CI15" s="108"/>
      <c r="CJ15" s="106"/>
      <c r="CK15" s="107"/>
      <c r="CL15" s="107"/>
      <c r="CM15" s="107"/>
      <c r="CN15" s="107"/>
      <c r="CO15" s="107"/>
      <c r="CP15" s="107"/>
      <c r="CQ15" s="107"/>
      <c r="CR15" s="108"/>
      <c r="CS15" s="106"/>
      <c r="CT15" s="107"/>
      <c r="CU15" s="107"/>
      <c r="CV15" s="107"/>
      <c r="CW15" s="107"/>
      <c r="CX15" s="107"/>
      <c r="CY15" s="107"/>
      <c r="CZ15" s="107"/>
      <c r="DA15" s="107"/>
      <c r="DB15" s="106"/>
      <c r="DC15" s="107"/>
      <c r="DD15" s="107"/>
      <c r="DE15" s="107"/>
      <c r="DF15" s="107"/>
      <c r="DG15" s="107"/>
      <c r="DH15" s="107"/>
      <c r="DI15" s="107"/>
      <c r="DJ15" s="108"/>
      <c r="DK15" s="106"/>
      <c r="DL15" s="107"/>
      <c r="DM15" s="107"/>
      <c r="DN15" s="107"/>
      <c r="DO15" s="107"/>
      <c r="DP15" s="107"/>
      <c r="DQ15" s="107"/>
      <c r="DR15" s="107"/>
      <c r="DS15" s="107"/>
      <c r="DT15" s="106"/>
      <c r="DU15" s="107"/>
      <c r="DV15" s="107"/>
      <c r="DW15" s="107"/>
      <c r="DX15" s="107"/>
      <c r="DY15" s="107"/>
      <c r="DZ15" s="107"/>
      <c r="EA15" s="107"/>
      <c r="EB15" s="108"/>
      <c r="EC15" s="106"/>
      <c r="ED15" s="107"/>
      <c r="EE15" s="107"/>
      <c r="EF15" s="107"/>
      <c r="EG15" s="107"/>
      <c r="EH15" s="107"/>
      <c r="EI15" s="107"/>
      <c r="EJ15" s="107"/>
      <c r="EK15" s="107"/>
      <c r="EL15" s="106"/>
      <c r="EM15" s="107"/>
      <c r="EN15" s="107"/>
      <c r="EO15" s="107"/>
      <c r="EP15" s="107"/>
      <c r="EQ15" s="107"/>
      <c r="ER15" s="107"/>
      <c r="ES15" s="107"/>
      <c r="ET15" s="108"/>
      <c r="EU15" s="106"/>
      <c r="EV15" s="107"/>
      <c r="EW15" s="107"/>
      <c r="EX15" s="107"/>
      <c r="EY15" s="107"/>
      <c r="EZ15" s="107"/>
      <c r="FA15" s="107"/>
      <c r="FB15" s="107"/>
      <c r="FC15" s="107"/>
      <c r="FD15" s="106"/>
      <c r="FE15" s="107"/>
      <c r="FF15" s="107"/>
      <c r="FG15" s="107"/>
      <c r="FH15" s="107"/>
      <c r="FI15" s="107"/>
      <c r="FJ15" s="107"/>
      <c r="FK15" s="107"/>
      <c r="FL15" s="108"/>
      <c r="FM15" s="106"/>
      <c r="FN15" s="107"/>
      <c r="FO15" s="107"/>
      <c r="FP15" s="107"/>
      <c r="FQ15" s="107"/>
      <c r="FR15" s="107"/>
      <c r="FS15" s="107"/>
      <c r="FT15" s="107"/>
      <c r="FU15" s="107"/>
    </row>
    <row r="16" spans="1:177" s="3" customFormat="1" ht="54" customHeight="1" x14ac:dyDescent="0.2">
      <c r="A16" s="114" t="s">
        <v>43</v>
      </c>
      <c r="B16" s="114"/>
      <c r="C16" s="114"/>
      <c r="D16" s="114"/>
      <c r="E16" s="114"/>
      <c r="F16" s="114"/>
      <c r="G16" s="117" t="s">
        <v>177</v>
      </c>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8"/>
      <c r="AJ16" s="106" t="s">
        <v>169</v>
      </c>
      <c r="AK16" s="107"/>
      <c r="AL16" s="107"/>
      <c r="AM16" s="107"/>
      <c r="AN16" s="107"/>
      <c r="AO16" s="107"/>
      <c r="AP16" s="107"/>
      <c r="AQ16" s="107"/>
      <c r="AR16" s="107"/>
      <c r="AS16" s="107"/>
      <c r="AT16" s="107"/>
      <c r="AU16" s="107"/>
      <c r="AV16" s="107"/>
      <c r="AW16" s="107"/>
      <c r="AX16" s="107"/>
      <c r="AY16" s="108"/>
      <c r="AZ16" s="106"/>
      <c r="BA16" s="107"/>
      <c r="BB16" s="107"/>
      <c r="BC16" s="107"/>
      <c r="BD16" s="107"/>
      <c r="BE16" s="107"/>
      <c r="BF16" s="107"/>
      <c r="BG16" s="107"/>
      <c r="BH16" s="108"/>
      <c r="BI16" s="106"/>
      <c r="BJ16" s="107"/>
      <c r="BK16" s="107"/>
      <c r="BL16" s="107"/>
      <c r="BM16" s="107"/>
      <c r="BN16" s="107"/>
      <c r="BO16" s="107"/>
      <c r="BP16" s="107"/>
      <c r="BQ16" s="108"/>
      <c r="BR16" s="106"/>
      <c r="BS16" s="107"/>
      <c r="BT16" s="107"/>
      <c r="BU16" s="107"/>
      <c r="BV16" s="107"/>
      <c r="BW16" s="107"/>
      <c r="BX16" s="107"/>
      <c r="BY16" s="107"/>
      <c r="BZ16" s="108"/>
      <c r="CA16" s="106"/>
      <c r="CB16" s="107"/>
      <c r="CC16" s="107"/>
      <c r="CD16" s="107"/>
      <c r="CE16" s="107"/>
      <c r="CF16" s="107"/>
      <c r="CG16" s="107"/>
      <c r="CH16" s="107"/>
      <c r="CI16" s="108"/>
      <c r="CJ16" s="106"/>
      <c r="CK16" s="107"/>
      <c r="CL16" s="107"/>
      <c r="CM16" s="107"/>
      <c r="CN16" s="107"/>
      <c r="CO16" s="107"/>
      <c r="CP16" s="107"/>
      <c r="CQ16" s="107"/>
      <c r="CR16" s="108"/>
      <c r="CS16" s="106"/>
      <c r="CT16" s="107"/>
      <c r="CU16" s="107"/>
      <c r="CV16" s="107"/>
      <c r="CW16" s="107"/>
      <c r="CX16" s="107"/>
      <c r="CY16" s="107"/>
      <c r="CZ16" s="107"/>
      <c r="DA16" s="107"/>
      <c r="DB16" s="106"/>
      <c r="DC16" s="107"/>
      <c r="DD16" s="107"/>
      <c r="DE16" s="107"/>
      <c r="DF16" s="107"/>
      <c r="DG16" s="107"/>
      <c r="DH16" s="107"/>
      <c r="DI16" s="107"/>
      <c r="DJ16" s="108"/>
      <c r="DK16" s="106"/>
      <c r="DL16" s="107"/>
      <c r="DM16" s="107"/>
      <c r="DN16" s="107"/>
      <c r="DO16" s="107"/>
      <c r="DP16" s="107"/>
      <c r="DQ16" s="107"/>
      <c r="DR16" s="107"/>
      <c r="DS16" s="107"/>
      <c r="DT16" s="106"/>
      <c r="DU16" s="107"/>
      <c r="DV16" s="107"/>
      <c r="DW16" s="107"/>
      <c r="DX16" s="107"/>
      <c r="DY16" s="107"/>
      <c r="DZ16" s="107"/>
      <c r="EA16" s="107"/>
      <c r="EB16" s="108"/>
      <c r="EC16" s="106"/>
      <c r="ED16" s="107"/>
      <c r="EE16" s="107"/>
      <c r="EF16" s="107"/>
      <c r="EG16" s="107"/>
      <c r="EH16" s="107"/>
      <c r="EI16" s="107"/>
      <c r="EJ16" s="107"/>
      <c r="EK16" s="107"/>
      <c r="EL16" s="106"/>
      <c r="EM16" s="107"/>
      <c r="EN16" s="107"/>
      <c r="EO16" s="107"/>
      <c r="EP16" s="107"/>
      <c r="EQ16" s="107"/>
      <c r="ER16" s="107"/>
      <c r="ES16" s="107"/>
      <c r="ET16" s="108"/>
      <c r="EU16" s="106"/>
      <c r="EV16" s="107"/>
      <c r="EW16" s="107"/>
      <c r="EX16" s="107"/>
      <c r="EY16" s="107"/>
      <c r="EZ16" s="107"/>
      <c r="FA16" s="107"/>
      <c r="FB16" s="107"/>
      <c r="FC16" s="107"/>
      <c r="FD16" s="106"/>
      <c r="FE16" s="107"/>
      <c r="FF16" s="107"/>
      <c r="FG16" s="107"/>
      <c r="FH16" s="107"/>
      <c r="FI16" s="107"/>
      <c r="FJ16" s="107"/>
      <c r="FK16" s="107"/>
      <c r="FL16" s="108"/>
      <c r="FM16" s="106"/>
      <c r="FN16" s="107"/>
      <c r="FO16" s="107"/>
      <c r="FP16" s="107"/>
      <c r="FQ16" s="107"/>
      <c r="FR16" s="107"/>
      <c r="FS16" s="107"/>
      <c r="FT16" s="107"/>
      <c r="FU16" s="107"/>
    </row>
    <row r="17" spans="1:177" s="3" customFormat="1" ht="66" customHeight="1" x14ac:dyDescent="0.2">
      <c r="A17" s="114" t="s">
        <v>46</v>
      </c>
      <c r="B17" s="114"/>
      <c r="C17" s="114"/>
      <c r="D17" s="114"/>
      <c r="E17" s="114"/>
      <c r="F17" s="114"/>
      <c r="G17" s="117" t="s">
        <v>178</v>
      </c>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8"/>
      <c r="AJ17" s="106" t="s">
        <v>169</v>
      </c>
      <c r="AK17" s="107"/>
      <c r="AL17" s="107"/>
      <c r="AM17" s="107"/>
      <c r="AN17" s="107"/>
      <c r="AO17" s="107"/>
      <c r="AP17" s="107"/>
      <c r="AQ17" s="107"/>
      <c r="AR17" s="107"/>
      <c r="AS17" s="107"/>
      <c r="AT17" s="107"/>
      <c r="AU17" s="107"/>
      <c r="AV17" s="107"/>
      <c r="AW17" s="107"/>
      <c r="AX17" s="107"/>
      <c r="AY17" s="108"/>
      <c r="AZ17" s="106"/>
      <c r="BA17" s="107"/>
      <c r="BB17" s="107"/>
      <c r="BC17" s="107"/>
      <c r="BD17" s="107"/>
      <c r="BE17" s="107"/>
      <c r="BF17" s="107"/>
      <c r="BG17" s="107"/>
      <c r="BH17" s="108"/>
      <c r="BI17" s="106"/>
      <c r="BJ17" s="107"/>
      <c r="BK17" s="107"/>
      <c r="BL17" s="107"/>
      <c r="BM17" s="107"/>
      <c r="BN17" s="107"/>
      <c r="BO17" s="107"/>
      <c r="BP17" s="107"/>
      <c r="BQ17" s="108"/>
      <c r="BR17" s="106"/>
      <c r="BS17" s="107"/>
      <c r="BT17" s="107"/>
      <c r="BU17" s="107"/>
      <c r="BV17" s="107"/>
      <c r="BW17" s="107"/>
      <c r="BX17" s="107"/>
      <c r="BY17" s="107"/>
      <c r="BZ17" s="108"/>
      <c r="CA17" s="106"/>
      <c r="CB17" s="107"/>
      <c r="CC17" s="107"/>
      <c r="CD17" s="107"/>
      <c r="CE17" s="107"/>
      <c r="CF17" s="107"/>
      <c r="CG17" s="107"/>
      <c r="CH17" s="107"/>
      <c r="CI17" s="108"/>
      <c r="CJ17" s="106"/>
      <c r="CK17" s="107"/>
      <c r="CL17" s="107"/>
      <c r="CM17" s="107"/>
      <c r="CN17" s="107"/>
      <c r="CO17" s="107"/>
      <c r="CP17" s="107"/>
      <c r="CQ17" s="107"/>
      <c r="CR17" s="108"/>
      <c r="CS17" s="106"/>
      <c r="CT17" s="107"/>
      <c r="CU17" s="107"/>
      <c r="CV17" s="107"/>
      <c r="CW17" s="107"/>
      <c r="CX17" s="107"/>
      <c r="CY17" s="107"/>
      <c r="CZ17" s="107"/>
      <c r="DA17" s="107"/>
      <c r="DB17" s="106"/>
      <c r="DC17" s="107"/>
      <c r="DD17" s="107"/>
      <c r="DE17" s="107"/>
      <c r="DF17" s="107"/>
      <c r="DG17" s="107"/>
      <c r="DH17" s="107"/>
      <c r="DI17" s="107"/>
      <c r="DJ17" s="108"/>
      <c r="DK17" s="106"/>
      <c r="DL17" s="107"/>
      <c r="DM17" s="107"/>
      <c r="DN17" s="107"/>
      <c r="DO17" s="107"/>
      <c r="DP17" s="107"/>
      <c r="DQ17" s="107"/>
      <c r="DR17" s="107"/>
      <c r="DS17" s="107"/>
      <c r="DT17" s="106"/>
      <c r="DU17" s="107"/>
      <c r="DV17" s="107"/>
      <c r="DW17" s="107"/>
      <c r="DX17" s="107"/>
      <c r="DY17" s="107"/>
      <c r="DZ17" s="107"/>
      <c r="EA17" s="107"/>
      <c r="EB17" s="108"/>
      <c r="EC17" s="106"/>
      <c r="ED17" s="107"/>
      <c r="EE17" s="107"/>
      <c r="EF17" s="107"/>
      <c r="EG17" s="107"/>
      <c r="EH17" s="107"/>
      <c r="EI17" s="107"/>
      <c r="EJ17" s="107"/>
      <c r="EK17" s="107"/>
      <c r="EL17" s="106"/>
      <c r="EM17" s="107"/>
      <c r="EN17" s="107"/>
      <c r="EO17" s="107"/>
      <c r="EP17" s="107"/>
      <c r="EQ17" s="107"/>
      <c r="ER17" s="107"/>
      <c r="ES17" s="107"/>
      <c r="ET17" s="108"/>
      <c r="EU17" s="106"/>
      <c r="EV17" s="107"/>
      <c r="EW17" s="107"/>
      <c r="EX17" s="107"/>
      <c r="EY17" s="107"/>
      <c r="EZ17" s="107"/>
      <c r="FA17" s="107"/>
      <c r="FB17" s="107"/>
      <c r="FC17" s="107"/>
      <c r="FD17" s="106"/>
      <c r="FE17" s="107"/>
      <c r="FF17" s="107"/>
      <c r="FG17" s="107"/>
      <c r="FH17" s="107"/>
      <c r="FI17" s="107"/>
      <c r="FJ17" s="107"/>
      <c r="FK17" s="107"/>
      <c r="FL17" s="108"/>
      <c r="FM17" s="106"/>
      <c r="FN17" s="107"/>
      <c r="FO17" s="107"/>
      <c r="FP17" s="107"/>
      <c r="FQ17" s="107"/>
      <c r="FR17" s="107"/>
      <c r="FS17" s="107"/>
      <c r="FT17" s="107"/>
      <c r="FU17" s="107"/>
    </row>
    <row r="18" spans="1:177" s="3" customFormat="1" ht="27.75" customHeight="1" x14ac:dyDescent="0.2">
      <c r="A18" s="114" t="s">
        <v>49</v>
      </c>
      <c r="B18" s="114"/>
      <c r="C18" s="114"/>
      <c r="D18" s="114"/>
      <c r="E18" s="114"/>
      <c r="F18" s="114"/>
      <c r="G18" s="117" t="s">
        <v>179</v>
      </c>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8"/>
      <c r="AJ18" s="106" t="s">
        <v>169</v>
      </c>
      <c r="AK18" s="107"/>
      <c r="AL18" s="107"/>
      <c r="AM18" s="107"/>
      <c r="AN18" s="107"/>
      <c r="AO18" s="107"/>
      <c r="AP18" s="107"/>
      <c r="AQ18" s="107"/>
      <c r="AR18" s="107"/>
      <c r="AS18" s="107"/>
      <c r="AT18" s="107"/>
      <c r="AU18" s="107"/>
      <c r="AV18" s="107"/>
      <c r="AW18" s="107"/>
      <c r="AX18" s="107"/>
      <c r="AY18" s="108"/>
      <c r="AZ18" s="106"/>
      <c r="BA18" s="107"/>
      <c r="BB18" s="107"/>
      <c r="BC18" s="107"/>
      <c r="BD18" s="107"/>
      <c r="BE18" s="107"/>
      <c r="BF18" s="107"/>
      <c r="BG18" s="107"/>
      <c r="BH18" s="108"/>
      <c r="BI18" s="106"/>
      <c r="BJ18" s="107"/>
      <c r="BK18" s="107"/>
      <c r="BL18" s="107"/>
      <c r="BM18" s="107"/>
      <c r="BN18" s="107"/>
      <c r="BO18" s="107"/>
      <c r="BP18" s="107"/>
      <c r="BQ18" s="108"/>
      <c r="BR18" s="106"/>
      <c r="BS18" s="107"/>
      <c r="BT18" s="107"/>
      <c r="BU18" s="107"/>
      <c r="BV18" s="107"/>
      <c r="BW18" s="107"/>
      <c r="BX18" s="107"/>
      <c r="BY18" s="107"/>
      <c r="BZ18" s="108"/>
      <c r="CA18" s="106"/>
      <c r="CB18" s="107"/>
      <c r="CC18" s="107"/>
      <c r="CD18" s="107"/>
      <c r="CE18" s="107"/>
      <c r="CF18" s="107"/>
      <c r="CG18" s="107"/>
      <c r="CH18" s="107"/>
      <c r="CI18" s="108"/>
      <c r="CJ18" s="106"/>
      <c r="CK18" s="107"/>
      <c r="CL18" s="107"/>
      <c r="CM18" s="107"/>
      <c r="CN18" s="107"/>
      <c r="CO18" s="107"/>
      <c r="CP18" s="107"/>
      <c r="CQ18" s="107"/>
      <c r="CR18" s="108"/>
      <c r="CS18" s="106"/>
      <c r="CT18" s="107"/>
      <c r="CU18" s="107"/>
      <c r="CV18" s="107"/>
      <c r="CW18" s="107"/>
      <c r="CX18" s="107"/>
      <c r="CY18" s="107"/>
      <c r="CZ18" s="107"/>
      <c r="DA18" s="107"/>
      <c r="DB18" s="106"/>
      <c r="DC18" s="107"/>
      <c r="DD18" s="107"/>
      <c r="DE18" s="107"/>
      <c r="DF18" s="107"/>
      <c r="DG18" s="107"/>
      <c r="DH18" s="107"/>
      <c r="DI18" s="107"/>
      <c r="DJ18" s="108"/>
      <c r="DK18" s="106"/>
      <c r="DL18" s="107"/>
      <c r="DM18" s="107"/>
      <c r="DN18" s="107"/>
      <c r="DO18" s="107"/>
      <c r="DP18" s="107"/>
      <c r="DQ18" s="107"/>
      <c r="DR18" s="107"/>
      <c r="DS18" s="107"/>
      <c r="DT18" s="106"/>
      <c r="DU18" s="107"/>
      <c r="DV18" s="107"/>
      <c r="DW18" s="107"/>
      <c r="DX18" s="107"/>
      <c r="DY18" s="107"/>
      <c r="DZ18" s="107"/>
      <c r="EA18" s="107"/>
      <c r="EB18" s="108"/>
      <c r="EC18" s="106"/>
      <c r="ED18" s="107"/>
      <c r="EE18" s="107"/>
      <c r="EF18" s="107"/>
      <c r="EG18" s="107"/>
      <c r="EH18" s="107"/>
      <c r="EI18" s="107"/>
      <c r="EJ18" s="107"/>
      <c r="EK18" s="107"/>
      <c r="EL18" s="106"/>
      <c r="EM18" s="107"/>
      <c r="EN18" s="107"/>
      <c r="EO18" s="107"/>
      <c r="EP18" s="107"/>
      <c r="EQ18" s="107"/>
      <c r="ER18" s="107"/>
      <c r="ES18" s="107"/>
      <c r="ET18" s="108"/>
      <c r="EU18" s="106"/>
      <c r="EV18" s="107"/>
      <c r="EW18" s="107"/>
      <c r="EX18" s="107"/>
      <c r="EY18" s="107"/>
      <c r="EZ18" s="107"/>
      <c r="FA18" s="107"/>
      <c r="FB18" s="107"/>
      <c r="FC18" s="107"/>
      <c r="FD18" s="106"/>
      <c r="FE18" s="107"/>
      <c r="FF18" s="107"/>
      <c r="FG18" s="107"/>
      <c r="FH18" s="107"/>
      <c r="FI18" s="107"/>
      <c r="FJ18" s="107"/>
      <c r="FK18" s="107"/>
      <c r="FL18" s="108"/>
      <c r="FM18" s="106"/>
      <c r="FN18" s="107"/>
      <c r="FO18" s="107"/>
      <c r="FP18" s="107"/>
      <c r="FQ18" s="107"/>
      <c r="FR18" s="107"/>
      <c r="FS18" s="107"/>
      <c r="FT18" s="107"/>
      <c r="FU18" s="107"/>
    </row>
    <row r="19" spans="1:177" s="3" customFormat="1" ht="15" customHeight="1" x14ac:dyDescent="0.2">
      <c r="A19" s="114"/>
      <c r="B19" s="114"/>
      <c r="C19" s="114"/>
      <c r="D19" s="114"/>
      <c r="E19" s="114"/>
      <c r="F19" s="114"/>
      <c r="G19" s="117" t="s">
        <v>128</v>
      </c>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8"/>
      <c r="AJ19" s="106" t="s">
        <v>169</v>
      </c>
      <c r="AK19" s="107"/>
      <c r="AL19" s="107"/>
      <c r="AM19" s="107"/>
      <c r="AN19" s="107"/>
      <c r="AO19" s="107"/>
      <c r="AP19" s="107"/>
      <c r="AQ19" s="107"/>
      <c r="AR19" s="107"/>
      <c r="AS19" s="107"/>
      <c r="AT19" s="107"/>
      <c r="AU19" s="107"/>
      <c r="AV19" s="107"/>
      <c r="AW19" s="107"/>
      <c r="AX19" s="107"/>
      <c r="AY19" s="108"/>
      <c r="AZ19" s="106"/>
      <c r="BA19" s="107"/>
      <c r="BB19" s="107"/>
      <c r="BC19" s="107"/>
      <c r="BD19" s="107"/>
      <c r="BE19" s="107"/>
      <c r="BF19" s="107"/>
      <c r="BG19" s="107"/>
      <c r="BH19" s="108"/>
      <c r="BI19" s="106"/>
      <c r="BJ19" s="107"/>
      <c r="BK19" s="107"/>
      <c r="BL19" s="107"/>
      <c r="BM19" s="107"/>
      <c r="BN19" s="107"/>
      <c r="BO19" s="107"/>
      <c r="BP19" s="107"/>
      <c r="BQ19" s="108"/>
      <c r="BR19" s="106"/>
      <c r="BS19" s="107"/>
      <c r="BT19" s="107"/>
      <c r="BU19" s="107"/>
      <c r="BV19" s="107"/>
      <c r="BW19" s="107"/>
      <c r="BX19" s="107"/>
      <c r="BY19" s="107"/>
      <c r="BZ19" s="108"/>
      <c r="CA19" s="106"/>
      <c r="CB19" s="107"/>
      <c r="CC19" s="107"/>
      <c r="CD19" s="107"/>
      <c r="CE19" s="107"/>
      <c r="CF19" s="107"/>
      <c r="CG19" s="107"/>
      <c r="CH19" s="107"/>
      <c r="CI19" s="108"/>
      <c r="CJ19" s="106"/>
      <c r="CK19" s="107"/>
      <c r="CL19" s="107"/>
      <c r="CM19" s="107"/>
      <c r="CN19" s="107"/>
      <c r="CO19" s="107"/>
      <c r="CP19" s="107"/>
      <c r="CQ19" s="107"/>
      <c r="CR19" s="108"/>
      <c r="CS19" s="106"/>
      <c r="CT19" s="107"/>
      <c r="CU19" s="107"/>
      <c r="CV19" s="107"/>
      <c r="CW19" s="107"/>
      <c r="CX19" s="107"/>
      <c r="CY19" s="107"/>
      <c r="CZ19" s="107"/>
      <c r="DA19" s="107"/>
      <c r="DB19" s="106"/>
      <c r="DC19" s="107"/>
      <c r="DD19" s="107"/>
      <c r="DE19" s="107"/>
      <c r="DF19" s="107"/>
      <c r="DG19" s="107"/>
      <c r="DH19" s="107"/>
      <c r="DI19" s="107"/>
      <c r="DJ19" s="108"/>
      <c r="DK19" s="106"/>
      <c r="DL19" s="107"/>
      <c r="DM19" s="107"/>
      <c r="DN19" s="107"/>
      <c r="DO19" s="107"/>
      <c r="DP19" s="107"/>
      <c r="DQ19" s="107"/>
      <c r="DR19" s="107"/>
      <c r="DS19" s="107"/>
      <c r="DT19" s="106"/>
      <c r="DU19" s="107"/>
      <c r="DV19" s="107"/>
      <c r="DW19" s="107"/>
      <c r="DX19" s="107"/>
      <c r="DY19" s="107"/>
      <c r="DZ19" s="107"/>
      <c r="EA19" s="107"/>
      <c r="EB19" s="108"/>
      <c r="EC19" s="106"/>
      <c r="ED19" s="107"/>
      <c r="EE19" s="107"/>
      <c r="EF19" s="107"/>
      <c r="EG19" s="107"/>
      <c r="EH19" s="107"/>
      <c r="EI19" s="107"/>
      <c r="EJ19" s="107"/>
      <c r="EK19" s="107"/>
      <c r="EL19" s="106"/>
      <c r="EM19" s="107"/>
      <c r="EN19" s="107"/>
      <c r="EO19" s="107"/>
      <c r="EP19" s="107"/>
      <c r="EQ19" s="107"/>
      <c r="ER19" s="107"/>
      <c r="ES19" s="107"/>
      <c r="ET19" s="108"/>
      <c r="EU19" s="106"/>
      <c r="EV19" s="107"/>
      <c r="EW19" s="107"/>
      <c r="EX19" s="107"/>
      <c r="EY19" s="107"/>
      <c r="EZ19" s="107"/>
      <c r="FA19" s="107"/>
      <c r="FB19" s="107"/>
      <c r="FC19" s="107"/>
      <c r="FD19" s="106"/>
      <c r="FE19" s="107"/>
      <c r="FF19" s="107"/>
      <c r="FG19" s="107"/>
      <c r="FH19" s="107"/>
      <c r="FI19" s="107"/>
      <c r="FJ19" s="107"/>
      <c r="FK19" s="107"/>
      <c r="FL19" s="108"/>
      <c r="FM19" s="106"/>
      <c r="FN19" s="107"/>
      <c r="FO19" s="107"/>
      <c r="FP19" s="107"/>
      <c r="FQ19" s="107"/>
      <c r="FR19" s="107"/>
      <c r="FS19" s="107"/>
      <c r="FT19" s="107"/>
      <c r="FU19" s="107"/>
    </row>
    <row r="20" spans="1:177" s="3" customFormat="1" ht="15" customHeight="1" x14ac:dyDescent="0.2">
      <c r="A20" s="114"/>
      <c r="B20" s="114"/>
      <c r="C20" s="114"/>
      <c r="D20" s="114"/>
      <c r="E20" s="114"/>
      <c r="F20" s="114"/>
      <c r="G20" s="117" t="s">
        <v>129</v>
      </c>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8"/>
      <c r="AJ20" s="106" t="s">
        <v>169</v>
      </c>
      <c r="AK20" s="107"/>
      <c r="AL20" s="107"/>
      <c r="AM20" s="107"/>
      <c r="AN20" s="107"/>
      <c r="AO20" s="107"/>
      <c r="AP20" s="107"/>
      <c r="AQ20" s="107"/>
      <c r="AR20" s="107"/>
      <c r="AS20" s="107"/>
      <c r="AT20" s="107"/>
      <c r="AU20" s="107"/>
      <c r="AV20" s="107"/>
      <c r="AW20" s="107"/>
      <c r="AX20" s="107"/>
      <c r="AY20" s="108"/>
      <c r="AZ20" s="106"/>
      <c r="BA20" s="107"/>
      <c r="BB20" s="107"/>
      <c r="BC20" s="107"/>
      <c r="BD20" s="107"/>
      <c r="BE20" s="107"/>
      <c r="BF20" s="107"/>
      <c r="BG20" s="107"/>
      <c r="BH20" s="108"/>
      <c r="BI20" s="106"/>
      <c r="BJ20" s="107"/>
      <c r="BK20" s="107"/>
      <c r="BL20" s="107"/>
      <c r="BM20" s="107"/>
      <c r="BN20" s="107"/>
      <c r="BO20" s="107"/>
      <c r="BP20" s="107"/>
      <c r="BQ20" s="108"/>
      <c r="BR20" s="106"/>
      <c r="BS20" s="107"/>
      <c r="BT20" s="107"/>
      <c r="BU20" s="107"/>
      <c r="BV20" s="107"/>
      <c r="BW20" s="107"/>
      <c r="BX20" s="107"/>
      <c r="BY20" s="107"/>
      <c r="BZ20" s="108"/>
      <c r="CA20" s="106"/>
      <c r="CB20" s="107"/>
      <c r="CC20" s="107"/>
      <c r="CD20" s="107"/>
      <c r="CE20" s="107"/>
      <c r="CF20" s="107"/>
      <c r="CG20" s="107"/>
      <c r="CH20" s="107"/>
      <c r="CI20" s="108"/>
      <c r="CJ20" s="106"/>
      <c r="CK20" s="107"/>
      <c r="CL20" s="107"/>
      <c r="CM20" s="107"/>
      <c r="CN20" s="107"/>
      <c r="CO20" s="107"/>
      <c r="CP20" s="107"/>
      <c r="CQ20" s="107"/>
      <c r="CR20" s="108"/>
      <c r="CS20" s="106"/>
      <c r="CT20" s="107"/>
      <c r="CU20" s="107"/>
      <c r="CV20" s="107"/>
      <c r="CW20" s="107"/>
      <c r="CX20" s="107"/>
      <c r="CY20" s="107"/>
      <c r="CZ20" s="107"/>
      <c r="DA20" s="107"/>
      <c r="DB20" s="106"/>
      <c r="DC20" s="107"/>
      <c r="DD20" s="107"/>
      <c r="DE20" s="107"/>
      <c r="DF20" s="107"/>
      <c r="DG20" s="107"/>
      <c r="DH20" s="107"/>
      <c r="DI20" s="107"/>
      <c r="DJ20" s="108"/>
      <c r="DK20" s="106"/>
      <c r="DL20" s="107"/>
      <c r="DM20" s="107"/>
      <c r="DN20" s="107"/>
      <c r="DO20" s="107"/>
      <c r="DP20" s="107"/>
      <c r="DQ20" s="107"/>
      <c r="DR20" s="107"/>
      <c r="DS20" s="107"/>
      <c r="DT20" s="106"/>
      <c r="DU20" s="107"/>
      <c r="DV20" s="107"/>
      <c r="DW20" s="107"/>
      <c r="DX20" s="107"/>
      <c r="DY20" s="107"/>
      <c r="DZ20" s="107"/>
      <c r="EA20" s="107"/>
      <c r="EB20" s="108"/>
      <c r="EC20" s="106"/>
      <c r="ED20" s="107"/>
      <c r="EE20" s="107"/>
      <c r="EF20" s="107"/>
      <c r="EG20" s="107"/>
      <c r="EH20" s="107"/>
      <c r="EI20" s="107"/>
      <c r="EJ20" s="107"/>
      <c r="EK20" s="107"/>
      <c r="EL20" s="106"/>
      <c r="EM20" s="107"/>
      <c r="EN20" s="107"/>
      <c r="EO20" s="107"/>
      <c r="EP20" s="107"/>
      <c r="EQ20" s="107"/>
      <c r="ER20" s="107"/>
      <c r="ES20" s="107"/>
      <c r="ET20" s="108"/>
      <c r="EU20" s="106"/>
      <c r="EV20" s="107"/>
      <c r="EW20" s="107"/>
      <c r="EX20" s="107"/>
      <c r="EY20" s="107"/>
      <c r="EZ20" s="107"/>
      <c r="FA20" s="107"/>
      <c r="FB20" s="107"/>
      <c r="FC20" s="107"/>
      <c r="FD20" s="106"/>
      <c r="FE20" s="107"/>
      <c r="FF20" s="107"/>
      <c r="FG20" s="107"/>
      <c r="FH20" s="107"/>
      <c r="FI20" s="107"/>
      <c r="FJ20" s="107"/>
      <c r="FK20" s="107"/>
      <c r="FL20" s="108"/>
      <c r="FM20" s="106"/>
      <c r="FN20" s="107"/>
      <c r="FO20" s="107"/>
      <c r="FP20" s="107"/>
      <c r="FQ20" s="107"/>
      <c r="FR20" s="107"/>
      <c r="FS20" s="107"/>
      <c r="FT20" s="107"/>
      <c r="FU20" s="107"/>
    </row>
    <row r="21" spans="1:177" s="3" customFormat="1" ht="15" customHeight="1" x14ac:dyDescent="0.2">
      <c r="A21" s="114"/>
      <c r="B21" s="114"/>
      <c r="C21" s="114"/>
      <c r="D21" s="114"/>
      <c r="E21" s="114"/>
      <c r="F21" s="114"/>
      <c r="G21" s="117" t="s">
        <v>130</v>
      </c>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8"/>
      <c r="AJ21" s="106" t="s">
        <v>169</v>
      </c>
      <c r="AK21" s="107"/>
      <c r="AL21" s="107"/>
      <c r="AM21" s="107"/>
      <c r="AN21" s="107"/>
      <c r="AO21" s="107"/>
      <c r="AP21" s="107"/>
      <c r="AQ21" s="107"/>
      <c r="AR21" s="107"/>
      <c r="AS21" s="107"/>
      <c r="AT21" s="107"/>
      <c r="AU21" s="107"/>
      <c r="AV21" s="107"/>
      <c r="AW21" s="107"/>
      <c r="AX21" s="107"/>
      <c r="AY21" s="108"/>
      <c r="AZ21" s="106"/>
      <c r="BA21" s="107"/>
      <c r="BB21" s="107"/>
      <c r="BC21" s="107"/>
      <c r="BD21" s="107"/>
      <c r="BE21" s="107"/>
      <c r="BF21" s="107"/>
      <c r="BG21" s="107"/>
      <c r="BH21" s="108"/>
      <c r="BI21" s="106"/>
      <c r="BJ21" s="107"/>
      <c r="BK21" s="107"/>
      <c r="BL21" s="107"/>
      <c r="BM21" s="107"/>
      <c r="BN21" s="107"/>
      <c r="BO21" s="107"/>
      <c r="BP21" s="107"/>
      <c r="BQ21" s="108"/>
      <c r="BR21" s="106"/>
      <c r="BS21" s="107"/>
      <c r="BT21" s="107"/>
      <c r="BU21" s="107"/>
      <c r="BV21" s="107"/>
      <c r="BW21" s="107"/>
      <c r="BX21" s="107"/>
      <c r="BY21" s="107"/>
      <c r="BZ21" s="108"/>
      <c r="CA21" s="106"/>
      <c r="CB21" s="107"/>
      <c r="CC21" s="107"/>
      <c r="CD21" s="107"/>
      <c r="CE21" s="107"/>
      <c r="CF21" s="107"/>
      <c r="CG21" s="107"/>
      <c r="CH21" s="107"/>
      <c r="CI21" s="108"/>
      <c r="CJ21" s="106"/>
      <c r="CK21" s="107"/>
      <c r="CL21" s="107"/>
      <c r="CM21" s="107"/>
      <c r="CN21" s="107"/>
      <c r="CO21" s="107"/>
      <c r="CP21" s="107"/>
      <c r="CQ21" s="107"/>
      <c r="CR21" s="108"/>
      <c r="CS21" s="106"/>
      <c r="CT21" s="107"/>
      <c r="CU21" s="107"/>
      <c r="CV21" s="107"/>
      <c r="CW21" s="107"/>
      <c r="CX21" s="107"/>
      <c r="CY21" s="107"/>
      <c r="CZ21" s="107"/>
      <c r="DA21" s="107"/>
      <c r="DB21" s="106"/>
      <c r="DC21" s="107"/>
      <c r="DD21" s="107"/>
      <c r="DE21" s="107"/>
      <c r="DF21" s="107"/>
      <c r="DG21" s="107"/>
      <c r="DH21" s="107"/>
      <c r="DI21" s="107"/>
      <c r="DJ21" s="108"/>
      <c r="DK21" s="106"/>
      <c r="DL21" s="107"/>
      <c r="DM21" s="107"/>
      <c r="DN21" s="107"/>
      <c r="DO21" s="107"/>
      <c r="DP21" s="107"/>
      <c r="DQ21" s="107"/>
      <c r="DR21" s="107"/>
      <c r="DS21" s="107"/>
      <c r="DT21" s="106"/>
      <c r="DU21" s="107"/>
      <c r="DV21" s="107"/>
      <c r="DW21" s="107"/>
      <c r="DX21" s="107"/>
      <c r="DY21" s="107"/>
      <c r="DZ21" s="107"/>
      <c r="EA21" s="107"/>
      <c r="EB21" s="108"/>
      <c r="EC21" s="106"/>
      <c r="ED21" s="107"/>
      <c r="EE21" s="107"/>
      <c r="EF21" s="107"/>
      <c r="EG21" s="107"/>
      <c r="EH21" s="107"/>
      <c r="EI21" s="107"/>
      <c r="EJ21" s="107"/>
      <c r="EK21" s="107"/>
      <c r="EL21" s="106"/>
      <c r="EM21" s="107"/>
      <c r="EN21" s="107"/>
      <c r="EO21" s="107"/>
      <c r="EP21" s="107"/>
      <c r="EQ21" s="107"/>
      <c r="ER21" s="107"/>
      <c r="ES21" s="107"/>
      <c r="ET21" s="108"/>
      <c r="EU21" s="106"/>
      <c r="EV21" s="107"/>
      <c r="EW21" s="107"/>
      <c r="EX21" s="107"/>
      <c r="EY21" s="107"/>
      <c r="EZ21" s="107"/>
      <c r="FA21" s="107"/>
      <c r="FB21" s="107"/>
      <c r="FC21" s="107"/>
      <c r="FD21" s="106"/>
      <c r="FE21" s="107"/>
      <c r="FF21" s="107"/>
      <c r="FG21" s="107"/>
      <c r="FH21" s="107"/>
      <c r="FI21" s="107"/>
      <c r="FJ21" s="107"/>
      <c r="FK21" s="107"/>
      <c r="FL21" s="108"/>
      <c r="FM21" s="106"/>
      <c r="FN21" s="107"/>
      <c r="FO21" s="107"/>
      <c r="FP21" s="107"/>
      <c r="FQ21" s="107"/>
      <c r="FR21" s="107"/>
      <c r="FS21" s="107"/>
      <c r="FT21" s="107"/>
      <c r="FU21" s="107"/>
    </row>
    <row r="22" spans="1:177" s="3" customFormat="1" ht="15" customHeight="1" x14ac:dyDescent="0.2">
      <c r="A22" s="114" t="s">
        <v>61</v>
      </c>
      <c r="B22" s="114"/>
      <c r="C22" s="114"/>
      <c r="D22" s="114"/>
      <c r="E22" s="114"/>
      <c r="F22" s="114"/>
      <c r="G22" s="117" t="s">
        <v>180</v>
      </c>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8"/>
      <c r="AJ22" s="106"/>
      <c r="AK22" s="107"/>
      <c r="AL22" s="107"/>
      <c r="AM22" s="107"/>
      <c r="AN22" s="107"/>
      <c r="AO22" s="107"/>
      <c r="AP22" s="107"/>
      <c r="AQ22" s="107"/>
      <c r="AR22" s="107"/>
      <c r="AS22" s="107"/>
      <c r="AT22" s="107"/>
      <c r="AU22" s="107"/>
      <c r="AV22" s="107"/>
      <c r="AW22" s="107"/>
      <c r="AX22" s="107"/>
      <c r="AY22" s="108"/>
      <c r="AZ22" s="106"/>
      <c r="BA22" s="107"/>
      <c r="BB22" s="107"/>
      <c r="BC22" s="107"/>
      <c r="BD22" s="107"/>
      <c r="BE22" s="107"/>
      <c r="BF22" s="107"/>
      <c r="BG22" s="107"/>
      <c r="BH22" s="108"/>
      <c r="BI22" s="106"/>
      <c r="BJ22" s="107"/>
      <c r="BK22" s="107"/>
      <c r="BL22" s="107"/>
      <c r="BM22" s="107"/>
      <c r="BN22" s="107"/>
      <c r="BO22" s="107"/>
      <c r="BP22" s="107"/>
      <c r="BQ22" s="108"/>
      <c r="BR22" s="106"/>
      <c r="BS22" s="107"/>
      <c r="BT22" s="107"/>
      <c r="BU22" s="107"/>
      <c r="BV22" s="107"/>
      <c r="BW22" s="107"/>
      <c r="BX22" s="107"/>
      <c r="BY22" s="107"/>
      <c r="BZ22" s="108"/>
      <c r="CA22" s="106"/>
      <c r="CB22" s="107"/>
      <c r="CC22" s="107"/>
      <c r="CD22" s="107"/>
      <c r="CE22" s="107"/>
      <c r="CF22" s="107"/>
      <c r="CG22" s="107"/>
      <c r="CH22" s="107"/>
      <c r="CI22" s="108"/>
      <c r="CJ22" s="106"/>
      <c r="CK22" s="107"/>
      <c r="CL22" s="107"/>
      <c r="CM22" s="107"/>
      <c r="CN22" s="107"/>
      <c r="CO22" s="107"/>
      <c r="CP22" s="107"/>
      <c r="CQ22" s="107"/>
      <c r="CR22" s="108"/>
      <c r="CS22" s="106"/>
      <c r="CT22" s="107"/>
      <c r="CU22" s="107"/>
      <c r="CV22" s="107"/>
      <c r="CW22" s="107"/>
      <c r="CX22" s="107"/>
      <c r="CY22" s="107"/>
      <c r="CZ22" s="107"/>
      <c r="DA22" s="107"/>
      <c r="DB22" s="106"/>
      <c r="DC22" s="107"/>
      <c r="DD22" s="107"/>
      <c r="DE22" s="107"/>
      <c r="DF22" s="107"/>
      <c r="DG22" s="107"/>
      <c r="DH22" s="107"/>
      <c r="DI22" s="107"/>
      <c r="DJ22" s="108"/>
      <c r="DK22" s="106"/>
      <c r="DL22" s="107"/>
      <c r="DM22" s="107"/>
      <c r="DN22" s="107"/>
      <c r="DO22" s="107"/>
      <c r="DP22" s="107"/>
      <c r="DQ22" s="107"/>
      <c r="DR22" s="107"/>
      <c r="DS22" s="107"/>
      <c r="DT22" s="106"/>
      <c r="DU22" s="107"/>
      <c r="DV22" s="107"/>
      <c r="DW22" s="107"/>
      <c r="DX22" s="107"/>
      <c r="DY22" s="107"/>
      <c r="DZ22" s="107"/>
      <c r="EA22" s="107"/>
      <c r="EB22" s="108"/>
      <c r="EC22" s="106"/>
      <c r="ED22" s="107"/>
      <c r="EE22" s="107"/>
      <c r="EF22" s="107"/>
      <c r="EG22" s="107"/>
      <c r="EH22" s="107"/>
      <c r="EI22" s="107"/>
      <c r="EJ22" s="107"/>
      <c r="EK22" s="107"/>
      <c r="EL22" s="106"/>
      <c r="EM22" s="107"/>
      <c r="EN22" s="107"/>
      <c r="EO22" s="107"/>
      <c r="EP22" s="107"/>
      <c r="EQ22" s="107"/>
      <c r="ER22" s="107"/>
      <c r="ES22" s="107"/>
      <c r="ET22" s="108"/>
      <c r="EU22" s="106"/>
      <c r="EV22" s="107"/>
      <c r="EW22" s="107"/>
      <c r="EX22" s="107"/>
      <c r="EY22" s="107"/>
      <c r="EZ22" s="107"/>
      <c r="FA22" s="107"/>
      <c r="FB22" s="107"/>
      <c r="FC22" s="107"/>
      <c r="FD22" s="106"/>
      <c r="FE22" s="107"/>
      <c r="FF22" s="107"/>
      <c r="FG22" s="107"/>
      <c r="FH22" s="107"/>
      <c r="FI22" s="107"/>
      <c r="FJ22" s="107"/>
      <c r="FK22" s="107"/>
      <c r="FL22" s="108"/>
      <c r="FM22" s="106"/>
      <c r="FN22" s="107"/>
      <c r="FO22" s="107"/>
      <c r="FP22" s="107"/>
      <c r="FQ22" s="107"/>
      <c r="FR22" s="107"/>
      <c r="FS22" s="107"/>
      <c r="FT22" s="107"/>
      <c r="FU22" s="107"/>
    </row>
    <row r="23" spans="1:177" s="3" customFormat="1" ht="27.75" customHeight="1" x14ac:dyDescent="0.2">
      <c r="A23" s="114" t="s">
        <v>63</v>
      </c>
      <c r="B23" s="114"/>
      <c r="C23" s="114"/>
      <c r="D23" s="114"/>
      <c r="E23" s="114"/>
      <c r="F23" s="114"/>
      <c r="G23" s="117" t="s">
        <v>181</v>
      </c>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8"/>
      <c r="AJ23" s="106" t="s">
        <v>215</v>
      </c>
      <c r="AK23" s="107"/>
      <c r="AL23" s="107"/>
      <c r="AM23" s="107"/>
      <c r="AN23" s="107"/>
      <c r="AO23" s="107"/>
      <c r="AP23" s="107"/>
      <c r="AQ23" s="107"/>
      <c r="AR23" s="107"/>
      <c r="AS23" s="107"/>
      <c r="AT23" s="107"/>
      <c r="AU23" s="107"/>
      <c r="AV23" s="107"/>
      <c r="AW23" s="107"/>
      <c r="AX23" s="107"/>
      <c r="AY23" s="108"/>
      <c r="AZ23" s="106"/>
      <c r="BA23" s="107"/>
      <c r="BB23" s="107"/>
      <c r="BC23" s="107"/>
      <c r="BD23" s="107"/>
      <c r="BE23" s="107"/>
      <c r="BF23" s="107"/>
      <c r="BG23" s="107"/>
      <c r="BH23" s="108"/>
      <c r="BI23" s="106"/>
      <c r="BJ23" s="107"/>
      <c r="BK23" s="107"/>
      <c r="BL23" s="107"/>
      <c r="BM23" s="107"/>
      <c r="BN23" s="107"/>
      <c r="BO23" s="107"/>
      <c r="BP23" s="107"/>
      <c r="BQ23" s="108"/>
      <c r="BR23" s="106"/>
      <c r="BS23" s="107"/>
      <c r="BT23" s="107"/>
      <c r="BU23" s="107"/>
      <c r="BV23" s="107"/>
      <c r="BW23" s="107"/>
      <c r="BX23" s="107"/>
      <c r="BY23" s="107"/>
      <c r="BZ23" s="108"/>
      <c r="CA23" s="106"/>
      <c r="CB23" s="107"/>
      <c r="CC23" s="107"/>
      <c r="CD23" s="107"/>
      <c r="CE23" s="107"/>
      <c r="CF23" s="107"/>
      <c r="CG23" s="107"/>
      <c r="CH23" s="107"/>
      <c r="CI23" s="108"/>
      <c r="CJ23" s="106"/>
      <c r="CK23" s="107"/>
      <c r="CL23" s="107"/>
      <c r="CM23" s="107"/>
      <c r="CN23" s="107"/>
      <c r="CO23" s="107"/>
      <c r="CP23" s="107"/>
      <c r="CQ23" s="107"/>
      <c r="CR23" s="108"/>
      <c r="CS23" s="106"/>
      <c r="CT23" s="107"/>
      <c r="CU23" s="107"/>
      <c r="CV23" s="107"/>
      <c r="CW23" s="107"/>
      <c r="CX23" s="107"/>
      <c r="CY23" s="107"/>
      <c r="CZ23" s="107"/>
      <c r="DA23" s="107"/>
      <c r="DB23" s="106"/>
      <c r="DC23" s="107"/>
      <c r="DD23" s="107"/>
      <c r="DE23" s="107"/>
      <c r="DF23" s="107"/>
      <c r="DG23" s="107"/>
      <c r="DH23" s="107"/>
      <c r="DI23" s="107"/>
      <c r="DJ23" s="108"/>
      <c r="DK23" s="106"/>
      <c r="DL23" s="107"/>
      <c r="DM23" s="107"/>
      <c r="DN23" s="107"/>
      <c r="DO23" s="107"/>
      <c r="DP23" s="107"/>
      <c r="DQ23" s="107"/>
      <c r="DR23" s="107"/>
      <c r="DS23" s="107"/>
      <c r="DT23" s="106"/>
      <c r="DU23" s="107"/>
      <c r="DV23" s="107"/>
      <c r="DW23" s="107"/>
      <c r="DX23" s="107"/>
      <c r="DY23" s="107"/>
      <c r="DZ23" s="107"/>
      <c r="EA23" s="107"/>
      <c r="EB23" s="108"/>
      <c r="EC23" s="106"/>
      <c r="ED23" s="107"/>
      <c r="EE23" s="107"/>
      <c r="EF23" s="107"/>
      <c r="EG23" s="107"/>
      <c r="EH23" s="107"/>
      <c r="EI23" s="107"/>
      <c r="EJ23" s="107"/>
      <c r="EK23" s="107"/>
      <c r="EL23" s="106"/>
      <c r="EM23" s="107"/>
      <c r="EN23" s="107"/>
      <c r="EO23" s="107"/>
      <c r="EP23" s="107"/>
      <c r="EQ23" s="107"/>
      <c r="ER23" s="107"/>
      <c r="ES23" s="107"/>
      <c r="ET23" s="108"/>
      <c r="EU23" s="106"/>
      <c r="EV23" s="107"/>
      <c r="EW23" s="107"/>
      <c r="EX23" s="107"/>
      <c r="EY23" s="107"/>
      <c r="EZ23" s="107"/>
      <c r="FA23" s="107"/>
      <c r="FB23" s="107"/>
      <c r="FC23" s="107"/>
      <c r="FD23" s="106"/>
      <c r="FE23" s="107"/>
      <c r="FF23" s="107"/>
      <c r="FG23" s="107"/>
      <c r="FH23" s="107"/>
      <c r="FI23" s="107"/>
      <c r="FJ23" s="107"/>
      <c r="FK23" s="107"/>
      <c r="FL23" s="108"/>
      <c r="FM23" s="106"/>
      <c r="FN23" s="107"/>
      <c r="FO23" s="107"/>
      <c r="FP23" s="107"/>
      <c r="FQ23" s="107"/>
      <c r="FR23" s="107"/>
      <c r="FS23" s="107"/>
      <c r="FT23" s="107"/>
      <c r="FU23" s="107"/>
    </row>
    <row r="24" spans="1:177" s="3" customFormat="1" ht="27.75" customHeight="1" x14ac:dyDescent="0.2">
      <c r="A24" s="114"/>
      <c r="B24" s="114"/>
      <c r="C24" s="114"/>
      <c r="D24" s="114"/>
      <c r="E24" s="114"/>
      <c r="F24" s="114"/>
      <c r="G24" s="117" t="s">
        <v>182</v>
      </c>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8"/>
      <c r="AJ24" s="106" t="s">
        <v>215</v>
      </c>
      <c r="AK24" s="107"/>
      <c r="AL24" s="107"/>
      <c r="AM24" s="107"/>
      <c r="AN24" s="107"/>
      <c r="AO24" s="107"/>
      <c r="AP24" s="107"/>
      <c r="AQ24" s="107"/>
      <c r="AR24" s="107"/>
      <c r="AS24" s="107"/>
      <c r="AT24" s="107"/>
      <c r="AU24" s="107"/>
      <c r="AV24" s="107"/>
      <c r="AW24" s="107"/>
      <c r="AX24" s="107"/>
      <c r="AY24" s="108"/>
      <c r="AZ24" s="106"/>
      <c r="BA24" s="107"/>
      <c r="BB24" s="107"/>
      <c r="BC24" s="107"/>
      <c r="BD24" s="107"/>
      <c r="BE24" s="107"/>
      <c r="BF24" s="107"/>
      <c r="BG24" s="107"/>
      <c r="BH24" s="108"/>
      <c r="BI24" s="106"/>
      <c r="BJ24" s="107"/>
      <c r="BK24" s="107"/>
      <c r="BL24" s="107"/>
      <c r="BM24" s="107"/>
      <c r="BN24" s="107"/>
      <c r="BO24" s="107"/>
      <c r="BP24" s="107"/>
      <c r="BQ24" s="108"/>
      <c r="BR24" s="106"/>
      <c r="BS24" s="107"/>
      <c r="BT24" s="107"/>
      <c r="BU24" s="107"/>
      <c r="BV24" s="107"/>
      <c r="BW24" s="107"/>
      <c r="BX24" s="107"/>
      <c r="BY24" s="107"/>
      <c r="BZ24" s="108"/>
      <c r="CA24" s="106"/>
      <c r="CB24" s="107"/>
      <c r="CC24" s="107"/>
      <c r="CD24" s="107"/>
      <c r="CE24" s="107"/>
      <c r="CF24" s="107"/>
      <c r="CG24" s="107"/>
      <c r="CH24" s="107"/>
      <c r="CI24" s="108"/>
      <c r="CJ24" s="106"/>
      <c r="CK24" s="107"/>
      <c r="CL24" s="107"/>
      <c r="CM24" s="107"/>
      <c r="CN24" s="107"/>
      <c r="CO24" s="107"/>
      <c r="CP24" s="107"/>
      <c r="CQ24" s="107"/>
      <c r="CR24" s="108"/>
      <c r="CS24" s="106"/>
      <c r="CT24" s="107"/>
      <c r="CU24" s="107"/>
      <c r="CV24" s="107"/>
      <c r="CW24" s="107"/>
      <c r="CX24" s="107"/>
      <c r="CY24" s="107"/>
      <c r="CZ24" s="107"/>
      <c r="DA24" s="107"/>
      <c r="DB24" s="106"/>
      <c r="DC24" s="107"/>
      <c r="DD24" s="107"/>
      <c r="DE24" s="107"/>
      <c r="DF24" s="107"/>
      <c r="DG24" s="107"/>
      <c r="DH24" s="107"/>
      <c r="DI24" s="107"/>
      <c r="DJ24" s="108"/>
      <c r="DK24" s="106"/>
      <c r="DL24" s="107"/>
      <c r="DM24" s="107"/>
      <c r="DN24" s="107"/>
      <c r="DO24" s="107"/>
      <c r="DP24" s="107"/>
      <c r="DQ24" s="107"/>
      <c r="DR24" s="107"/>
      <c r="DS24" s="107"/>
      <c r="DT24" s="106"/>
      <c r="DU24" s="107"/>
      <c r="DV24" s="107"/>
      <c r="DW24" s="107"/>
      <c r="DX24" s="107"/>
      <c r="DY24" s="107"/>
      <c r="DZ24" s="107"/>
      <c r="EA24" s="107"/>
      <c r="EB24" s="108"/>
      <c r="EC24" s="106"/>
      <c r="ED24" s="107"/>
      <c r="EE24" s="107"/>
      <c r="EF24" s="107"/>
      <c r="EG24" s="107"/>
      <c r="EH24" s="107"/>
      <c r="EI24" s="107"/>
      <c r="EJ24" s="107"/>
      <c r="EK24" s="107"/>
      <c r="EL24" s="106"/>
      <c r="EM24" s="107"/>
      <c r="EN24" s="107"/>
      <c r="EO24" s="107"/>
      <c r="EP24" s="107"/>
      <c r="EQ24" s="107"/>
      <c r="ER24" s="107"/>
      <c r="ES24" s="107"/>
      <c r="ET24" s="108"/>
      <c r="EU24" s="106"/>
      <c r="EV24" s="107"/>
      <c r="EW24" s="107"/>
      <c r="EX24" s="107"/>
      <c r="EY24" s="107"/>
      <c r="EZ24" s="107"/>
      <c r="FA24" s="107"/>
      <c r="FB24" s="107"/>
      <c r="FC24" s="107"/>
      <c r="FD24" s="106"/>
      <c r="FE24" s="107"/>
      <c r="FF24" s="107"/>
      <c r="FG24" s="107"/>
      <c r="FH24" s="107"/>
      <c r="FI24" s="107"/>
      <c r="FJ24" s="107"/>
      <c r="FK24" s="107"/>
      <c r="FL24" s="108"/>
      <c r="FM24" s="106"/>
      <c r="FN24" s="107"/>
      <c r="FO24" s="107"/>
      <c r="FP24" s="107"/>
      <c r="FQ24" s="107"/>
      <c r="FR24" s="107"/>
      <c r="FS24" s="107"/>
      <c r="FT24" s="107"/>
      <c r="FU24" s="107"/>
    </row>
    <row r="25" spans="1:177" s="3" customFormat="1" ht="27.75" customHeight="1" x14ac:dyDescent="0.2">
      <c r="A25" s="114" t="s">
        <v>68</v>
      </c>
      <c r="B25" s="114"/>
      <c r="C25" s="114"/>
      <c r="D25" s="114"/>
      <c r="E25" s="114"/>
      <c r="F25" s="114"/>
      <c r="G25" s="117" t="s">
        <v>183</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c r="AJ25" s="106" t="s">
        <v>167</v>
      </c>
      <c r="AK25" s="107"/>
      <c r="AL25" s="107"/>
      <c r="AM25" s="107"/>
      <c r="AN25" s="107"/>
      <c r="AO25" s="107"/>
      <c r="AP25" s="107"/>
      <c r="AQ25" s="107"/>
      <c r="AR25" s="107"/>
      <c r="AS25" s="107"/>
      <c r="AT25" s="107"/>
      <c r="AU25" s="107"/>
      <c r="AV25" s="107"/>
      <c r="AW25" s="107"/>
      <c r="AX25" s="107"/>
      <c r="AY25" s="108"/>
      <c r="AZ25" s="106"/>
      <c r="BA25" s="107"/>
      <c r="BB25" s="107"/>
      <c r="BC25" s="107"/>
      <c r="BD25" s="107"/>
      <c r="BE25" s="107"/>
      <c r="BF25" s="107"/>
      <c r="BG25" s="107"/>
      <c r="BH25" s="108"/>
      <c r="BI25" s="106"/>
      <c r="BJ25" s="107"/>
      <c r="BK25" s="107"/>
      <c r="BL25" s="107"/>
      <c r="BM25" s="107"/>
      <c r="BN25" s="107"/>
      <c r="BO25" s="107"/>
      <c r="BP25" s="107"/>
      <c r="BQ25" s="108"/>
      <c r="BR25" s="106"/>
      <c r="BS25" s="107"/>
      <c r="BT25" s="107"/>
      <c r="BU25" s="107"/>
      <c r="BV25" s="107"/>
      <c r="BW25" s="107"/>
      <c r="BX25" s="107"/>
      <c r="BY25" s="107"/>
      <c r="BZ25" s="108"/>
      <c r="CA25" s="106"/>
      <c r="CB25" s="107"/>
      <c r="CC25" s="107"/>
      <c r="CD25" s="107"/>
      <c r="CE25" s="107"/>
      <c r="CF25" s="107"/>
      <c r="CG25" s="107"/>
      <c r="CH25" s="107"/>
      <c r="CI25" s="108"/>
      <c r="CJ25" s="106"/>
      <c r="CK25" s="107"/>
      <c r="CL25" s="107"/>
      <c r="CM25" s="107"/>
      <c r="CN25" s="107"/>
      <c r="CO25" s="107"/>
      <c r="CP25" s="107"/>
      <c r="CQ25" s="107"/>
      <c r="CR25" s="108"/>
      <c r="CS25" s="106"/>
      <c r="CT25" s="107"/>
      <c r="CU25" s="107"/>
      <c r="CV25" s="107"/>
      <c r="CW25" s="107"/>
      <c r="CX25" s="107"/>
      <c r="CY25" s="107"/>
      <c r="CZ25" s="107"/>
      <c r="DA25" s="107"/>
      <c r="DB25" s="106"/>
      <c r="DC25" s="107"/>
      <c r="DD25" s="107"/>
      <c r="DE25" s="107"/>
      <c r="DF25" s="107"/>
      <c r="DG25" s="107"/>
      <c r="DH25" s="107"/>
      <c r="DI25" s="107"/>
      <c r="DJ25" s="108"/>
      <c r="DK25" s="106"/>
      <c r="DL25" s="107"/>
      <c r="DM25" s="107"/>
      <c r="DN25" s="107"/>
      <c r="DO25" s="107"/>
      <c r="DP25" s="107"/>
      <c r="DQ25" s="107"/>
      <c r="DR25" s="107"/>
      <c r="DS25" s="107"/>
      <c r="DT25" s="106"/>
      <c r="DU25" s="107"/>
      <c r="DV25" s="107"/>
      <c r="DW25" s="107"/>
      <c r="DX25" s="107"/>
      <c r="DY25" s="107"/>
      <c r="DZ25" s="107"/>
      <c r="EA25" s="107"/>
      <c r="EB25" s="108"/>
      <c r="EC25" s="106"/>
      <c r="ED25" s="107"/>
      <c r="EE25" s="107"/>
      <c r="EF25" s="107"/>
      <c r="EG25" s="107"/>
      <c r="EH25" s="107"/>
      <c r="EI25" s="107"/>
      <c r="EJ25" s="107"/>
      <c r="EK25" s="107"/>
      <c r="EL25" s="106"/>
      <c r="EM25" s="107"/>
      <c r="EN25" s="107"/>
      <c r="EO25" s="107"/>
      <c r="EP25" s="107"/>
      <c r="EQ25" s="107"/>
      <c r="ER25" s="107"/>
      <c r="ES25" s="107"/>
      <c r="ET25" s="108"/>
      <c r="EU25" s="106"/>
      <c r="EV25" s="107"/>
      <c r="EW25" s="107"/>
      <c r="EX25" s="107"/>
      <c r="EY25" s="107"/>
      <c r="EZ25" s="107"/>
      <c r="FA25" s="107"/>
      <c r="FB25" s="107"/>
      <c r="FC25" s="107"/>
      <c r="FD25" s="106"/>
      <c r="FE25" s="107"/>
      <c r="FF25" s="107"/>
      <c r="FG25" s="107"/>
      <c r="FH25" s="107"/>
      <c r="FI25" s="107"/>
      <c r="FJ25" s="107"/>
      <c r="FK25" s="107"/>
      <c r="FL25" s="108"/>
      <c r="FM25" s="106"/>
      <c r="FN25" s="107"/>
      <c r="FO25" s="107"/>
      <c r="FP25" s="107"/>
      <c r="FQ25" s="107"/>
      <c r="FR25" s="107"/>
      <c r="FS25" s="107"/>
      <c r="FT25" s="107"/>
      <c r="FU25" s="107"/>
    </row>
    <row r="26" spans="1:177" s="3" customFormat="1" ht="27.75" customHeight="1" x14ac:dyDescent="0.2">
      <c r="A26" s="114" t="s">
        <v>69</v>
      </c>
      <c r="B26" s="114"/>
      <c r="C26" s="114"/>
      <c r="D26" s="114"/>
      <c r="E26" s="114"/>
      <c r="F26" s="114"/>
      <c r="G26" s="117" t="s">
        <v>185</v>
      </c>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8"/>
      <c r="AJ26" s="106" t="s">
        <v>184</v>
      </c>
      <c r="AK26" s="107"/>
      <c r="AL26" s="107"/>
      <c r="AM26" s="107"/>
      <c r="AN26" s="107"/>
      <c r="AO26" s="107"/>
      <c r="AP26" s="107"/>
      <c r="AQ26" s="107"/>
      <c r="AR26" s="107"/>
      <c r="AS26" s="107"/>
      <c r="AT26" s="107"/>
      <c r="AU26" s="107"/>
      <c r="AV26" s="107"/>
      <c r="AW26" s="107"/>
      <c r="AX26" s="107"/>
      <c r="AY26" s="108"/>
      <c r="AZ26" s="106"/>
      <c r="BA26" s="107"/>
      <c r="BB26" s="107"/>
      <c r="BC26" s="107"/>
      <c r="BD26" s="107"/>
      <c r="BE26" s="107"/>
      <c r="BF26" s="107"/>
      <c r="BG26" s="107"/>
      <c r="BH26" s="108"/>
      <c r="BI26" s="106"/>
      <c r="BJ26" s="107"/>
      <c r="BK26" s="107"/>
      <c r="BL26" s="107"/>
      <c r="BM26" s="107"/>
      <c r="BN26" s="107"/>
      <c r="BO26" s="107"/>
      <c r="BP26" s="107"/>
      <c r="BQ26" s="108"/>
      <c r="BR26" s="106"/>
      <c r="BS26" s="107"/>
      <c r="BT26" s="107"/>
      <c r="BU26" s="107"/>
      <c r="BV26" s="107"/>
      <c r="BW26" s="107"/>
      <c r="BX26" s="107"/>
      <c r="BY26" s="107"/>
      <c r="BZ26" s="108"/>
      <c r="CA26" s="106"/>
      <c r="CB26" s="107"/>
      <c r="CC26" s="107"/>
      <c r="CD26" s="107"/>
      <c r="CE26" s="107"/>
      <c r="CF26" s="107"/>
      <c r="CG26" s="107"/>
      <c r="CH26" s="107"/>
      <c r="CI26" s="108"/>
      <c r="CJ26" s="106"/>
      <c r="CK26" s="107"/>
      <c r="CL26" s="107"/>
      <c r="CM26" s="107"/>
      <c r="CN26" s="107"/>
      <c r="CO26" s="107"/>
      <c r="CP26" s="107"/>
      <c r="CQ26" s="107"/>
      <c r="CR26" s="108"/>
      <c r="CS26" s="106"/>
      <c r="CT26" s="107"/>
      <c r="CU26" s="107"/>
      <c r="CV26" s="107"/>
      <c r="CW26" s="107"/>
      <c r="CX26" s="107"/>
      <c r="CY26" s="107"/>
      <c r="CZ26" s="107"/>
      <c r="DA26" s="107"/>
      <c r="DB26" s="106"/>
      <c r="DC26" s="107"/>
      <c r="DD26" s="107"/>
      <c r="DE26" s="107"/>
      <c r="DF26" s="107"/>
      <c r="DG26" s="107"/>
      <c r="DH26" s="107"/>
      <c r="DI26" s="107"/>
      <c r="DJ26" s="108"/>
      <c r="DK26" s="106"/>
      <c r="DL26" s="107"/>
      <c r="DM26" s="107"/>
      <c r="DN26" s="107"/>
      <c r="DO26" s="107"/>
      <c r="DP26" s="107"/>
      <c r="DQ26" s="107"/>
      <c r="DR26" s="107"/>
      <c r="DS26" s="107"/>
      <c r="DT26" s="106"/>
      <c r="DU26" s="107"/>
      <c r="DV26" s="107"/>
      <c r="DW26" s="107"/>
      <c r="DX26" s="107"/>
      <c r="DY26" s="107"/>
      <c r="DZ26" s="107"/>
      <c r="EA26" s="107"/>
      <c r="EB26" s="108"/>
      <c r="EC26" s="106"/>
      <c r="ED26" s="107"/>
      <c r="EE26" s="107"/>
      <c r="EF26" s="107"/>
      <c r="EG26" s="107"/>
      <c r="EH26" s="107"/>
      <c r="EI26" s="107"/>
      <c r="EJ26" s="107"/>
      <c r="EK26" s="107"/>
      <c r="EL26" s="106"/>
      <c r="EM26" s="107"/>
      <c r="EN26" s="107"/>
      <c r="EO26" s="107"/>
      <c r="EP26" s="107"/>
      <c r="EQ26" s="107"/>
      <c r="ER26" s="107"/>
      <c r="ES26" s="107"/>
      <c r="ET26" s="108"/>
      <c r="EU26" s="106"/>
      <c r="EV26" s="107"/>
      <c r="EW26" s="107"/>
      <c r="EX26" s="107"/>
      <c r="EY26" s="107"/>
      <c r="EZ26" s="107"/>
      <c r="FA26" s="107"/>
      <c r="FB26" s="107"/>
      <c r="FC26" s="107"/>
      <c r="FD26" s="106"/>
      <c r="FE26" s="107"/>
      <c r="FF26" s="107"/>
      <c r="FG26" s="107"/>
      <c r="FH26" s="107"/>
      <c r="FI26" s="107"/>
      <c r="FJ26" s="107"/>
      <c r="FK26" s="107"/>
      <c r="FL26" s="108"/>
      <c r="FM26" s="106"/>
      <c r="FN26" s="107"/>
      <c r="FO26" s="107"/>
      <c r="FP26" s="107"/>
      <c r="FQ26" s="107"/>
      <c r="FR26" s="107"/>
      <c r="FS26" s="107"/>
      <c r="FT26" s="107"/>
      <c r="FU26" s="107"/>
    </row>
    <row r="27" spans="1:177" s="3" customFormat="1" ht="27.75" customHeight="1" x14ac:dyDescent="0.2">
      <c r="A27" s="114" t="s">
        <v>186</v>
      </c>
      <c r="B27" s="114"/>
      <c r="C27" s="114"/>
      <c r="D27" s="114"/>
      <c r="E27" s="114"/>
      <c r="F27" s="114"/>
      <c r="G27" s="117" t="s">
        <v>187</v>
      </c>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8"/>
      <c r="AJ27" s="106" t="s">
        <v>184</v>
      </c>
      <c r="AK27" s="107"/>
      <c r="AL27" s="107"/>
      <c r="AM27" s="107"/>
      <c r="AN27" s="107"/>
      <c r="AO27" s="107"/>
      <c r="AP27" s="107"/>
      <c r="AQ27" s="107"/>
      <c r="AR27" s="107"/>
      <c r="AS27" s="107"/>
      <c r="AT27" s="107"/>
      <c r="AU27" s="107"/>
      <c r="AV27" s="107"/>
      <c r="AW27" s="107"/>
      <c r="AX27" s="107"/>
      <c r="AY27" s="108"/>
      <c r="AZ27" s="106"/>
      <c r="BA27" s="107"/>
      <c r="BB27" s="107"/>
      <c r="BC27" s="107"/>
      <c r="BD27" s="107"/>
      <c r="BE27" s="107"/>
      <c r="BF27" s="107"/>
      <c r="BG27" s="107"/>
      <c r="BH27" s="108"/>
      <c r="BI27" s="106"/>
      <c r="BJ27" s="107"/>
      <c r="BK27" s="107"/>
      <c r="BL27" s="107"/>
      <c r="BM27" s="107"/>
      <c r="BN27" s="107"/>
      <c r="BO27" s="107"/>
      <c r="BP27" s="107"/>
      <c r="BQ27" s="108"/>
      <c r="BR27" s="106"/>
      <c r="BS27" s="107"/>
      <c r="BT27" s="107"/>
      <c r="BU27" s="107"/>
      <c r="BV27" s="107"/>
      <c r="BW27" s="107"/>
      <c r="BX27" s="107"/>
      <c r="BY27" s="107"/>
      <c r="BZ27" s="108"/>
      <c r="CA27" s="106"/>
      <c r="CB27" s="107"/>
      <c r="CC27" s="107"/>
      <c r="CD27" s="107"/>
      <c r="CE27" s="107"/>
      <c r="CF27" s="107"/>
      <c r="CG27" s="107"/>
      <c r="CH27" s="107"/>
      <c r="CI27" s="108"/>
      <c r="CJ27" s="106"/>
      <c r="CK27" s="107"/>
      <c r="CL27" s="107"/>
      <c r="CM27" s="107"/>
      <c r="CN27" s="107"/>
      <c r="CO27" s="107"/>
      <c r="CP27" s="107"/>
      <c r="CQ27" s="107"/>
      <c r="CR27" s="108"/>
      <c r="CS27" s="106"/>
      <c r="CT27" s="107"/>
      <c r="CU27" s="107"/>
      <c r="CV27" s="107"/>
      <c r="CW27" s="107"/>
      <c r="CX27" s="107"/>
      <c r="CY27" s="107"/>
      <c r="CZ27" s="107"/>
      <c r="DA27" s="107"/>
      <c r="DB27" s="106"/>
      <c r="DC27" s="107"/>
      <c r="DD27" s="107"/>
      <c r="DE27" s="107"/>
      <c r="DF27" s="107"/>
      <c r="DG27" s="107"/>
      <c r="DH27" s="107"/>
      <c r="DI27" s="107"/>
      <c r="DJ27" s="108"/>
      <c r="DK27" s="106"/>
      <c r="DL27" s="107"/>
      <c r="DM27" s="107"/>
      <c r="DN27" s="107"/>
      <c r="DO27" s="107"/>
      <c r="DP27" s="107"/>
      <c r="DQ27" s="107"/>
      <c r="DR27" s="107"/>
      <c r="DS27" s="107"/>
      <c r="DT27" s="106"/>
      <c r="DU27" s="107"/>
      <c r="DV27" s="107"/>
      <c r="DW27" s="107"/>
      <c r="DX27" s="107"/>
      <c r="DY27" s="107"/>
      <c r="DZ27" s="107"/>
      <c r="EA27" s="107"/>
      <c r="EB27" s="108"/>
      <c r="EC27" s="106"/>
      <c r="ED27" s="107"/>
      <c r="EE27" s="107"/>
      <c r="EF27" s="107"/>
      <c r="EG27" s="107"/>
      <c r="EH27" s="107"/>
      <c r="EI27" s="107"/>
      <c r="EJ27" s="107"/>
      <c r="EK27" s="107"/>
      <c r="EL27" s="106"/>
      <c r="EM27" s="107"/>
      <c r="EN27" s="107"/>
      <c r="EO27" s="107"/>
      <c r="EP27" s="107"/>
      <c r="EQ27" s="107"/>
      <c r="ER27" s="107"/>
      <c r="ES27" s="107"/>
      <c r="ET27" s="108"/>
      <c r="EU27" s="106"/>
      <c r="EV27" s="107"/>
      <c r="EW27" s="107"/>
      <c r="EX27" s="107"/>
      <c r="EY27" s="107"/>
      <c r="EZ27" s="107"/>
      <c r="FA27" s="107"/>
      <c r="FB27" s="107"/>
      <c r="FC27" s="107"/>
      <c r="FD27" s="106"/>
      <c r="FE27" s="107"/>
      <c r="FF27" s="107"/>
      <c r="FG27" s="107"/>
      <c r="FH27" s="107"/>
      <c r="FI27" s="107"/>
      <c r="FJ27" s="107"/>
      <c r="FK27" s="107"/>
      <c r="FL27" s="108"/>
      <c r="FM27" s="106"/>
      <c r="FN27" s="107"/>
      <c r="FO27" s="107"/>
      <c r="FP27" s="107"/>
      <c r="FQ27" s="107"/>
      <c r="FR27" s="107"/>
      <c r="FS27" s="107"/>
      <c r="FT27" s="107"/>
      <c r="FU27" s="107"/>
    </row>
    <row r="28" spans="1:177" s="3" customFormat="1" ht="27.75" customHeight="1" x14ac:dyDescent="0.2">
      <c r="A28" s="114" t="s">
        <v>188</v>
      </c>
      <c r="B28" s="114"/>
      <c r="C28" s="114"/>
      <c r="D28" s="114"/>
      <c r="E28" s="114"/>
      <c r="F28" s="114"/>
      <c r="G28" s="117" t="s">
        <v>189</v>
      </c>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8"/>
      <c r="AJ28" s="106" t="s">
        <v>184</v>
      </c>
      <c r="AK28" s="107"/>
      <c r="AL28" s="107"/>
      <c r="AM28" s="107"/>
      <c r="AN28" s="107"/>
      <c r="AO28" s="107"/>
      <c r="AP28" s="107"/>
      <c r="AQ28" s="107"/>
      <c r="AR28" s="107"/>
      <c r="AS28" s="107"/>
      <c r="AT28" s="107"/>
      <c r="AU28" s="107"/>
      <c r="AV28" s="107"/>
      <c r="AW28" s="107"/>
      <c r="AX28" s="107"/>
      <c r="AY28" s="108"/>
      <c r="AZ28" s="106"/>
      <c r="BA28" s="107"/>
      <c r="BB28" s="107"/>
      <c r="BC28" s="107"/>
      <c r="BD28" s="107"/>
      <c r="BE28" s="107"/>
      <c r="BF28" s="107"/>
      <c r="BG28" s="107"/>
      <c r="BH28" s="108"/>
      <c r="BI28" s="106"/>
      <c r="BJ28" s="107"/>
      <c r="BK28" s="107"/>
      <c r="BL28" s="107"/>
      <c r="BM28" s="107"/>
      <c r="BN28" s="107"/>
      <c r="BO28" s="107"/>
      <c r="BP28" s="107"/>
      <c r="BQ28" s="108"/>
      <c r="BR28" s="106"/>
      <c r="BS28" s="107"/>
      <c r="BT28" s="107"/>
      <c r="BU28" s="107"/>
      <c r="BV28" s="107"/>
      <c r="BW28" s="107"/>
      <c r="BX28" s="107"/>
      <c r="BY28" s="107"/>
      <c r="BZ28" s="108"/>
      <c r="CA28" s="106"/>
      <c r="CB28" s="107"/>
      <c r="CC28" s="107"/>
      <c r="CD28" s="107"/>
      <c r="CE28" s="107"/>
      <c r="CF28" s="107"/>
      <c r="CG28" s="107"/>
      <c r="CH28" s="107"/>
      <c r="CI28" s="108"/>
      <c r="CJ28" s="106"/>
      <c r="CK28" s="107"/>
      <c r="CL28" s="107"/>
      <c r="CM28" s="107"/>
      <c r="CN28" s="107"/>
      <c r="CO28" s="107"/>
      <c r="CP28" s="107"/>
      <c r="CQ28" s="107"/>
      <c r="CR28" s="108"/>
      <c r="CS28" s="106"/>
      <c r="CT28" s="107"/>
      <c r="CU28" s="107"/>
      <c r="CV28" s="107"/>
      <c r="CW28" s="107"/>
      <c r="CX28" s="107"/>
      <c r="CY28" s="107"/>
      <c r="CZ28" s="107"/>
      <c r="DA28" s="107"/>
      <c r="DB28" s="106"/>
      <c r="DC28" s="107"/>
      <c r="DD28" s="107"/>
      <c r="DE28" s="107"/>
      <c r="DF28" s="107"/>
      <c r="DG28" s="107"/>
      <c r="DH28" s="107"/>
      <c r="DI28" s="107"/>
      <c r="DJ28" s="108"/>
      <c r="DK28" s="106"/>
      <c r="DL28" s="107"/>
      <c r="DM28" s="107"/>
      <c r="DN28" s="107"/>
      <c r="DO28" s="107"/>
      <c r="DP28" s="107"/>
      <c r="DQ28" s="107"/>
      <c r="DR28" s="107"/>
      <c r="DS28" s="107"/>
      <c r="DT28" s="106"/>
      <c r="DU28" s="107"/>
      <c r="DV28" s="107"/>
      <c r="DW28" s="107"/>
      <c r="DX28" s="107"/>
      <c r="DY28" s="107"/>
      <c r="DZ28" s="107"/>
      <c r="EA28" s="107"/>
      <c r="EB28" s="108"/>
      <c r="EC28" s="106"/>
      <c r="ED28" s="107"/>
      <c r="EE28" s="107"/>
      <c r="EF28" s="107"/>
      <c r="EG28" s="107"/>
      <c r="EH28" s="107"/>
      <c r="EI28" s="107"/>
      <c r="EJ28" s="107"/>
      <c r="EK28" s="107"/>
      <c r="EL28" s="106"/>
      <c r="EM28" s="107"/>
      <c r="EN28" s="107"/>
      <c r="EO28" s="107"/>
      <c r="EP28" s="107"/>
      <c r="EQ28" s="107"/>
      <c r="ER28" s="107"/>
      <c r="ES28" s="107"/>
      <c r="ET28" s="108"/>
      <c r="EU28" s="106"/>
      <c r="EV28" s="107"/>
      <c r="EW28" s="107"/>
      <c r="EX28" s="107"/>
      <c r="EY28" s="107"/>
      <c r="EZ28" s="107"/>
      <c r="FA28" s="107"/>
      <c r="FB28" s="107"/>
      <c r="FC28" s="107"/>
      <c r="FD28" s="106"/>
      <c r="FE28" s="107"/>
      <c r="FF28" s="107"/>
      <c r="FG28" s="107"/>
      <c r="FH28" s="107"/>
      <c r="FI28" s="107"/>
      <c r="FJ28" s="107"/>
      <c r="FK28" s="107"/>
      <c r="FL28" s="108"/>
      <c r="FM28" s="106"/>
      <c r="FN28" s="107"/>
      <c r="FO28" s="107"/>
      <c r="FP28" s="107"/>
      <c r="FQ28" s="107"/>
      <c r="FR28" s="107"/>
      <c r="FS28" s="107"/>
      <c r="FT28" s="107"/>
      <c r="FU28" s="107"/>
    </row>
    <row r="29" spans="1:177" s="3" customFormat="1" ht="16.5" customHeight="1" x14ac:dyDescent="0.2">
      <c r="A29" s="114"/>
      <c r="B29" s="114"/>
      <c r="C29" s="114"/>
      <c r="D29" s="114"/>
      <c r="E29" s="114"/>
      <c r="F29" s="114"/>
      <c r="G29" s="119" t="s">
        <v>190</v>
      </c>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106" t="s">
        <v>184</v>
      </c>
      <c r="AK29" s="107"/>
      <c r="AL29" s="107"/>
      <c r="AM29" s="107"/>
      <c r="AN29" s="107"/>
      <c r="AO29" s="107"/>
      <c r="AP29" s="107"/>
      <c r="AQ29" s="107"/>
      <c r="AR29" s="107"/>
      <c r="AS29" s="107"/>
      <c r="AT29" s="107"/>
      <c r="AU29" s="107"/>
      <c r="AV29" s="107"/>
      <c r="AW29" s="107"/>
      <c r="AX29" s="107"/>
      <c r="AY29" s="108"/>
      <c r="AZ29" s="106"/>
      <c r="BA29" s="107"/>
      <c r="BB29" s="107"/>
      <c r="BC29" s="107"/>
      <c r="BD29" s="107"/>
      <c r="BE29" s="107"/>
      <c r="BF29" s="107"/>
      <c r="BG29" s="107"/>
      <c r="BH29" s="108"/>
      <c r="BI29" s="106"/>
      <c r="BJ29" s="107"/>
      <c r="BK29" s="107"/>
      <c r="BL29" s="107"/>
      <c r="BM29" s="107"/>
      <c r="BN29" s="107"/>
      <c r="BO29" s="107"/>
      <c r="BP29" s="107"/>
      <c r="BQ29" s="108"/>
      <c r="BR29" s="106"/>
      <c r="BS29" s="107"/>
      <c r="BT29" s="107"/>
      <c r="BU29" s="107"/>
      <c r="BV29" s="107"/>
      <c r="BW29" s="107"/>
      <c r="BX29" s="107"/>
      <c r="BY29" s="107"/>
      <c r="BZ29" s="108"/>
      <c r="CA29" s="106"/>
      <c r="CB29" s="107"/>
      <c r="CC29" s="107"/>
      <c r="CD29" s="107"/>
      <c r="CE29" s="107"/>
      <c r="CF29" s="107"/>
      <c r="CG29" s="107"/>
      <c r="CH29" s="107"/>
      <c r="CI29" s="108"/>
      <c r="CJ29" s="106"/>
      <c r="CK29" s="107"/>
      <c r="CL29" s="107"/>
      <c r="CM29" s="107"/>
      <c r="CN29" s="107"/>
      <c r="CO29" s="107"/>
      <c r="CP29" s="107"/>
      <c r="CQ29" s="107"/>
      <c r="CR29" s="108"/>
      <c r="CS29" s="106"/>
      <c r="CT29" s="107"/>
      <c r="CU29" s="107"/>
      <c r="CV29" s="107"/>
      <c r="CW29" s="107"/>
      <c r="CX29" s="107"/>
      <c r="CY29" s="107"/>
      <c r="CZ29" s="107"/>
      <c r="DA29" s="107"/>
      <c r="DB29" s="106"/>
      <c r="DC29" s="107"/>
      <c r="DD29" s="107"/>
      <c r="DE29" s="107"/>
      <c r="DF29" s="107"/>
      <c r="DG29" s="107"/>
      <c r="DH29" s="107"/>
      <c r="DI29" s="107"/>
      <c r="DJ29" s="108"/>
      <c r="DK29" s="106"/>
      <c r="DL29" s="107"/>
      <c r="DM29" s="107"/>
      <c r="DN29" s="107"/>
      <c r="DO29" s="107"/>
      <c r="DP29" s="107"/>
      <c r="DQ29" s="107"/>
      <c r="DR29" s="107"/>
      <c r="DS29" s="107"/>
      <c r="DT29" s="106"/>
      <c r="DU29" s="107"/>
      <c r="DV29" s="107"/>
      <c r="DW29" s="107"/>
      <c r="DX29" s="107"/>
      <c r="DY29" s="107"/>
      <c r="DZ29" s="107"/>
      <c r="EA29" s="107"/>
      <c r="EB29" s="108"/>
      <c r="EC29" s="106"/>
      <c r="ED29" s="107"/>
      <c r="EE29" s="107"/>
      <c r="EF29" s="107"/>
      <c r="EG29" s="107"/>
      <c r="EH29" s="107"/>
      <c r="EI29" s="107"/>
      <c r="EJ29" s="107"/>
      <c r="EK29" s="107"/>
      <c r="EL29" s="106"/>
      <c r="EM29" s="107"/>
      <c r="EN29" s="107"/>
      <c r="EO29" s="107"/>
      <c r="EP29" s="107"/>
      <c r="EQ29" s="107"/>
      <c r="ER29" s="107"/>
      <c r="ES29" s="107"/>
      <c r="ET29" s="108"/>
      <c r="EU29" s="106"/>
      <c r="EV29" s="107"/>
      <c r="EW29" s="107"/>
      <c r="EX29" s="107"/>
      <c r="EY29" s="107"/>
      <c r="EZ29" s="107"/>
      <c r="FA29" s="107"/>
      <c r="FB29" s="107"/>
      <c r="FC29" s="107"/>
      <c r="FD29" s="106"/>
      <c r="FE29" s="107"/>
      <c r="FF29" s="107"/>
      <c r="FG29" s="107"/>
      <c r="FH29" s="107"/>
      <c r="FI29" s="107"/>
      <c r="FJ29" s="107"/>
      <c r="FK29" s="107"/>
      <c r="FL29" s="108"/>
      <c r="FM29" s="106"/>
      <c r="FN29" s="107"/>
      <c r="FO29" s="107"/>
      <c r="FP29" s="107"/>
      <c r="FQ29" s="107"/>
      <c r="FR29" s="107"/>
      <c r="FS29" s="107"/>
      <c r="FT29" s="107"/>
      <c r="FU29" s="107"/>
    </row>
    <row r="30" spans="1:177" s="3" customFormat="1" ht="16.5" customHeight="1" x14ac:dyDescent="0.2">
      <c r="A30" s="114"/>
      <c r="B30" s="114"/>
      <c r="C30" s="114"/>
      <c r="D30" s="114"/>
      <c r="E30" s="114"/>
      <c r="F30" s="114"/>
      <c r="G30" s="119" t="s">
        <v>191</v>
      </c>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20"/>
      <c r="AJ30" s="106" t="s">
        <v>184</v>
      </c>
      <c r="AK30" s="107"/>
      <c r="AL30" s="107"/>
      <c r="AM30" s="107"/>
      <c r="AN30" s="107"/>
      <c r="AO30" s="107"/>
      <c r="AP30" s="107"/>
      <c r="AQ30" s="107"/>
      <c r="AR30" s="107"/>
      <c r="AS30" s="107"/>
      <c r="AT30" s="107"/>
      <c r="AU30" s="107"/>
      <c r="AV30" s="107"/>
      <c r="AW30" s="107"/>
      <c r="AX30" s="107"/>
      <c r="AY30" s="108"/>
      <c r="AZ30" s="106"/>
      <c r="BA30" s="107"/>
      <c r="BB30" s="107"/>
      <c r="BC30" s="107"/>
      <c r="BD30" s="107"/>
      <c r="BE30" s="107"/>
      <c r="BF30" s="107"/>
      <c r="BG30" s="107"/>
      <c r="BH30" s="108"/>
      <c r="BI30" s="106"/>
      <c r="BJ30" s="107"/>
      <c r="BK30" s="107"/>
      <c r="BL30" s="107"/>
      <c r="BM30" s="107"/>
      <c r="BN30" s="107"/>
      <c r="BO30" s="107"/>
      <c r="BP30" s="107"/>
      <c r="BQ30" s="108"/>
      <c r="BR30" s="106"/>
      <c r="BS30" s="107"/>
      <c r="BT30" s="107"/>
      <c r="BU30" s="107"/>
      <c r="BV30" s="107"/>
      <c r="BW30" s="107"/>
      <c r="BX30" s="107"/>
      <c r="BY30" s="107"/>
      <c r="BZ30" s="108"/>
      <c r="CA30" s="106"/>
      <c r="CB30" s="107"/>
      <c r="CC30" s="107"/>
      <c r="CD30" s="107"/>
      <c r="CE30" s="107"/>
      <c r="CF30" s="107"/>
      <c r="CG30" s="107"/>
      <c r="CH30" s="107"/>
      <c r="CI30" s="108"/>
      <c r="CJ30" s="106"/>
      <c r="CK30" s="107"/>
      <c r="CL30" s="107"/>
      <c r="CM30" s="107"/>
      <c r="CN30" s="107"/>
      <c r="CO30" s="107"/>
      <c r="CP30" s="107"/>
      <c r="CQ30" s="107"/>
      <c r="CR30" s="108"/>
      <c r="CS30" s="106"/>
      <c r="CT30" s="107"/>
      <c r="CU30" s="107"/>
      <c r="CV30" s="107"/>
      <c r="CW30" s="107"/>
      <c r="CX30" s="107"/>
      <c r="CY30" s="107"/>
      <c r="CZ30" s="107"/>
      <c r="DA30" s="107"/>
      <c r="DB30" s="106"/>
      <c r="DC30" s="107"/>
      <c r="DD30" s="107"/>
      <c r="DE30" s="107"/>
      <c r="DF30" s="107"/>
      <c r="DG30" s="107"/>
      <c r="DH30" s="107"/>
      <c r="DI30" s="107"/>
      <c r="DJ30" s="108"/>
      <c r="DK30" s="106"/>
      <c r="DL30" s="107"/>
      <c r="DM30" s="107"/>
      <c r="DN30" s="107"/>
      <c r="DO30" s="107"/>
      <c r="DP30" s="107"/>
      <c r="DQ30" s="107"/>
      <c r="DR30" s="107"/>
      <c r="DS30" s="107"/>
      <c r="DT30" s="106"/>
      <c r="DU30" s="107"/>
      <c r="DV30" s="107"/>
      <c r="DW30" s="107"/>
      <c r="DX30" s="107"/>
      <c r="DY30" s="107"/>
      <c r="DZ30" s="107"/>
      <c r="EA30" s="107"/>
      <c r="EB30" s="108"/>
      <c r="EC30" s="106"/>
      <c r="ED30" s="107"/>
      <c r="EE30" s="107"/>
      <c r="EF30" s="107"/>
      <c r="EG30" s="107"/>
      <c r="EH30" s="107"/>
      <c r="EI30" s="107"/>
      <c r="EJ30" s="107"/>
      <c r="EK30" s="107"/>
      <c r="EL30" s="106"/>
      <c r="EM30" s="107"/>
      <c r="EN30" s="107"/>
      <c r="EO30" s="107"/>
      <c r="EP30" s="107"/>
      <c r="EQ30" s="107"/>
      <c r="ER30" s="107"/>
      <c r="ES30" s="107"/>
      <c r="ET30" s="108"/>
      <c r="EU30" s="106"/>
      <c r="EV30" s="107"/>
      <c r="EW30" s="107"/>
      <c r="EX30" s="107"/>
      <c r="EY30" s="107"/>
      <c r="EZ30" s="107"/>
      <c r="FA30" s="107"/>
      <c r="FB30" s="107"/>
      <c r="FC30" s="107"/>
      <c r="FD30" s="106"/>
      <c r="FE30" s="107"/>
      <c r="FF30" s="107"/>
      <c r="FG30" s="107"/>
      <c r="FH30" s="107"/>
      <c r="FI30" s="107"/>
      <c r="FJ30" s="107"/>
      <c r="FK30" s="107"/>
      <c r="FL30" s="108"/>
      <c r="FM30" s="106"/>
      <c r="FN30" s="107"/>
      <c r="FO30" s="107"/>
      <c r="FP30" s="107"/>
      <c r="FQ30" s="107"/>
      <c r="FR30" s="107"/>
      <c r="FS30" s="107"/>
      <c r="FT30" s="107"/>
      <c r="FU30" s="107"/>
    </row>
    <row r="31" spans="1:177" s="3" customFormat="1" ht="16.5" customHeight="1" x14ac:dyDescent="0.2">
      <c r="A31" s="114"/>
      <c r="B31" s="114"/>
      <c r="C31" s="114"/>
      <c r="D31" s="114"/>
      <c r="E31" s="114"/>
      <c r="F31" s="114"/>
      <c r="G31" s="119" t="s">
        <v>192</v>
      </c>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20"/>
      <c r="AJ31" s="106" t="s">
        <v>184</v>
      </c>
      <c r="AK31" s="107"/>
      <c r="AL31" s="107"/>
      <c r="AM31" s="107"/>
      <c r="AN31" s="107"/>
      <c r="AO31" s="107"/>
      <c r="AP31" s="107"/>
      <c r="AQ31" s="107"/>
      <c r="AR31" s="107"/>
      <c r="AS31" s="107"/>
      <c r="AT31" s="107"/>
      <c r="AU31" s="107"/>
      <c r="AV31" s="107"/>
      <c r="AW31" s="107"/>
      <c r="AX31" s="107"/>
      <c r="AY31" s="108"/>
      <c r="AZ31" s="106"/>
      <c r="BA31" s="107"/>
      <c r="BB31" s="107"/>
      <c r="BC31" s="107"/>
      <c r="BD31" s="107"/>
      <c r="BE31" s="107"/>
      <c r="BF31" s="107"/>
      <c r="BG31" s="107"/>
      <c r="BH31" s="108"/>
      <c r="BI31" s="106"/>
      <c r="BJ31" s="107"/>
      <c r="BK31" s="107"/>
      <c r="BL31" s="107"/>
      <c r="BM31" s="107"/>
      <c r="BN31" s="107"/>
      <c r="BO31" s="107"/>
      <c r="BP31" s="107"/>
      <c r="BQ31" s="108"/>
      <c r="BR31" s="106"/>
      <c r="BS31" s="107"/>
      <c r="BT31" s="107"/>
      <c r="BU31" s="107"/>
      <c r="BV31" s="107"/>
      <c r="BW31" s="107"/>
      <c r="BX31" s="107"/>
      <c r="BY31" s="107"/>
      <c r="BZ31" s="108"/>
      <c r="CA31" s="106"/>
      <c r="CB31" s="107"/>
      <c r="CC31" s="107"/>
      <c r="CD31" s="107"/>
      <c r="CE31" s="107"/>
      <c r="CF31" s="107"/>
      <c r="CG31" s="107"/>
      <c r="CH31" s="107"/>
      <c r="CI31" s="108"/>
      <c r="CJ31" s="106"/>
      <c r="CK31" s="107"/>
      <c r="CL31" s="107"/>
      <c r="CM31" s="107"/>
      <c r="CN31" s="107"/>
      <c r="CO31" s="107"/>
      <c r="CP31" s="107"/>
      <c r="CQ31" s="107"/>
      <c r="CR31" s="108"/>
      <c r="CS31" s="106"/>
      <c r="CT31" s="107"/>
      <c r="CU31" s="107"/>
      <c r="CV31" s="107"/>
      <c r="CW31" s="107"/>
      <c r="CX31" s="107"/>
      <c r="CY31" s="107"/>
      <c r="CZ31" s="107"/>
      <c r="DA31" s="107"/>
      <c r="DB31" s="106"/>
      <c r="DC31" s="107"/>
      <c r="DD31" s="107"/>
      <c r="DE31" s="107"/>
      <c r="DF31" s="107"/>
      <c r="DG31" s="107"/>
      <c r="DH31" s="107"/>
      <c r="DI31" s="107"/>
      <c r="DJ31" s="108"/>
      <c r="DK31" s="106"/>
      <c r="DL31" s="107"/>
      <c r="DM31" s="107"/>
      <c r="DN31" s="107"/>
      <c r="DO31" s="107"/>
      <c r="DP31" s="107"/>
      <c r="DQ31" s="107"/>
      <c r="DR31" s="107"/>
      <c r="DS31" s="107"/>
      <c r="DT31" s="106"/>
      <c r="DU31" s="107"/>
      <c r="DV31" s="107"/>
      <c r="DW31" s="107"/>
      <c r="DX31" s="107"/>
      <c r="DY31" s="107"/>
      <c r="DZ31" s="107"/>
      <c r="EA31" s="107"/>
      <c r="EB31" s="108"/>
      <c r="EC31" s="106"/>
      <c r="ED31" s="107"/>
      <c r="EE31" s="107"/>
      <c r="EF31" s="107"/>
      <c r="EG31" s="107"/>
      <c r="EH31" s="107"/>
      <c r="EI31" s="107"/>
      <c r="EJ31" s="107"/>
      <c r="EK31" s="107"/>
      <c r="EL31" s="106"/>
      <c r="EM31" s="107"/>
      <c r="EN31" s="107"/>
      <c r="EO31" s="107"/>
      <c r="EP31" s="107"/>
      <c r="EQ31" s="107"/>
      <c r="ER31" s="107"/>
      <c r="ES31" s="107"/>
      <c r="ET31" s="108"/>
      <c r="EU31" s="106"/>
      <c r="EV31" s="107"/>
      <c r="EW31" s="107"/>
      <c r="EX31" s="107"/>
      <c r="EY31" s="107"/>
      <c r="EZ31" s="107"/>
      <c r="FA31" s="107"/>
      <c r="FB31" s="107"/>
      <c r="FC31" s="107"/>
      <c r="FD31" s="106"/>
      <c r="FE31" s="107"/>
      <c r="FF31" s="107"/>
      <c r="FG31" s="107"/>
      <c r="FH31" s="107"/>
      <c r="FI31" s="107"/>
      <c r="FJ31" s="107"/>
      <c r="FK31" s="107"/>
      <c r="FL31" s="108"/>
      <c r="FM31" s="106"/>
      <c r="FN31" s="107"/>
      <c r="FO31" s="107"/>
      <c r="FP31" s="107"/>
      <c r="FQ31" s="107"/>
      <c r="FR31" s="107"/>
      <c r="FS31" s="107"/>
      <c r="FT31" s="107"/>
      <c r="FU31" s="107"/>
    </row>
    <row r="32" spans="1:177" s="3" customFormat="1" ht="16.5" customHeight="1" x14ac:dyDescent="0.2">
      <c r="A32" s="114"/>
      <c r="B32" s="114"/>
      <c r="C32" s="114"/>
      <c r="D32" s="114"/>
      <c r="E32" s="114"/>
      <c r="F32" s="114"/>
      <c r="G32" s="119" t="s">
        <v>193</v>
      </c>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20"/>
      <c r="AJ32" s="106" t="s">
        <v>184</v>
      </c>
      <c r="AK32" s="107"/>
      <c r="AL32" s="107"/>
      <c r="AM32" s="107"/>
      <c r="AN32" s="107"/>
      <c r="AO32" s="107"/>
      <c r="AP32" s="107"/>
      <c r="AQ32" s="107"/>
      <c r="AR32" s="107"/>
      <c r="AS32" s="107"/>
      <c r="AT32" s="107"/>
      <c r="AU32" s="107"/>
      <c r="AV32" s="107"/>
      <c r="AW32" s="107"/>
      <c r="AX32" s="107"/>
      <c r="AY32" s="108"/>
      <c r="AZ32" s="106"/>
      <c r="BA32" s="107"/>
      <c r="BB32" s="107"/>
      <c r="BC32" s="107"/>
      <c r="BD32" s="107"/>
      <c r="BE32" s="107"/>
      <c r="BF32" s="107"/>
      <c r="BG32" s="107"/>
      <c r="BH32" s="108"/>
      <c r="BI32" s="106"/>
      <c r="BJ32" s="107"/>
      <c r="BK32" s="107"/>
      <c r="BL32" s="107"/>
      <c r="BM32" s="107"/>
      <c r="BN32" s="107"/>
      <c r="BO32" s="107"/>
      <c r="BP32" s="107"/>
      <c r="BQ32" s="108"/>
      <c r="BR32" s="106"/>
      <c r="BS32" s="107"/>
      <c r="BT32" s="107"/>
      <c r="BU32" s="107"/>
      <c r="BV32" s="107"/>
      <c r="BW32" s="107"/>
      <c r="BX32" s="107"/>
      <c r="BY32" s="107"/>
      <c r="BZ32" s="108"/>
      <c r="CA32" s="106"/>
      <c r="CB32" s="107"/>
      <c r="CC32" s="107"/>
      <c r="CD32" s="107"/>
      <c r="CE32" s="107"/>
      <c r="CF32" s="107"/>
      <c r="CG32" s="107"/>
      <c r="CH32" s="107"/>
      <c r="CI32" s="108"/>
      <c r="CJ32" s="106"/>
      <c r="CK32" s="107"/>
      <c r="CL32" s="107"/>
      <c r="CM32" s="107"/>
      <c r="CN32" s="107"/>
      <c r="CO32" s="107"/>
      <c r="CP32" s="107"/>
      <c r="CQ32" s="107"/>
      <c r="CR32" s="108"/>
      <c r="CS32" s="106"/>
      <c r="CT32" s="107"/>
      <c r="CU32" s="107"/>
      <c r="CV32" s="107"/>
      <c r="CW32" s="107"/>
      <c r="CX32" s="107"/>
      <c r="CY32" s="107"/>
      <c r="CZ32" s="107"/>
      <c r="DA32" s="107"/>
      <c r="DB32" s="106"/>
      <c r="DC32" s="107"/>
      <c r="DD32" s="107"/>
      <c r="DE32" s="107"/>
      <c r="DF32" s="107"/>
      <c r="DG32" s="107"/>
      <c r="DH32" s="107"/>
      <c r="DI32" s="107"/>
      <c r="DJ32" s="108"/>
      <c r="DK32" s="106"/>
      <c r="DL32" s="107"/>
      <c r="DM32" s="107"/>
      <c r="DN32" s="107"/>
      <c r="DO32" s="107"/>
      <c r="DP32" s="107"/>
      <c r="DQ32" s="107"/>
      <c r="DR32" s="107"/>
      <c r="DS32" s="107"/>
      <c r="DT32" s="106"/>
      <c r="DU32" s="107"/>
      <c r="DV32" s="107"/>
      <c r="DW32" s="107"/>
      <c r="DX32" s="107"/>
      <c r="DY32" s="107"/>
      <c r="DZ32" s="107"/>
      <c r="EA32" s="107"/>
      <c r="EB32" s="108"/>
      <c r="EC32" s="106"/>
      <c r="ED32" s="107"/>
      <c r="EE32" s="107"/>
      <c r="EF32" s="107"/>
      <c r="EG32" s="107"/>
      <c r="EH32" s="107"/>
      <c r="EI32" s="107"/>
      <c r="EJ32" s="107"/>
      <c r="EK32" s="107"/>
      <c r="EL32" s="106"/>
      <c r="EM32" s="107"/>
      <c r="EN32" s="107"/>
      <c r="EO32" s="107"/>
      <c r="EP32" s="107"/>
      <c r="EQ32" s="107"/>
      <c r="ER32" s="107"/>
      <c r="ES32" s="107"/>
      <c r="ET32" s="108"/>
      <c r="EU32" s="106"/>
      <c r="EV32" s="107"/>
      <c r="EW32" s="107"/>
      <c r="EX32" s="107"/>
      <c r="EY32" s="107"/>
      <c r="EZ32" s="107"/>
      <c r="FA32" s="107"/>
      <c r="FB32" s="107"/>
      <c r="FC32" s="107"/>
      <c r="FD32" s="106"/>
      <c r="FE32" s="107"/>
      <c r="FF32" s="107"/>
      <c r="FG32" s="107"/>
      <c r="FH32" s="107"/>
      <c r="FI32" s="107"/>
      <c r="FJ32" s="107"/>
      <c r="FK32" s="107"/>
      <c r="FL32" s="108"/>
      <c r="FM32" s="106"/>
      <c r="FN32" s="107"/>
      <c r="FO32" s="107"/>
      <c r="FP32" s="107"/>
      <c r="FQ32" s="107"/>
      <c r="FR32" s="107"/>
      <c r="FS32" s="107"/>
      <c r="FT32" s="107"/>
      <c r="FU32" s="107"/>
    </row>
    <row r="33" spans="1:177" s="3" customFormat="1" ht="27.75" customHeight="1" x14ac:dyDescent="0.2">
      <c r="A33" s="114" t="s">
        <v>194</v>
      </c>
      <c r="B33" s="114"/>
      <c r="C33" s="114"/>
      <c r="D33" s="114"/>
      <c r="E33" s="114"/>
      <c r="F33" s="114"/>
      <c r="G33" s="117" t="s">
        <v>195</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106" t="s">
        <v>184</v>
      </c>
      <c r="AK33" s="107"/>
      <c r="AL33" s="107"/>
      <c r="AM33" s="107"/>
      <c r="AN33" s="107"/>
      <c r="AO33" s="107"/>
      <c r="AP33" s="107"/>
      <c r="AQ33" s="107"/>
      <c r="AR33" s="107"/>
      <c r="AS33" s="107"/>
      <c r="AT33" s="107"/>
      <c r="AU33" s="107"/>
      <c r="AV33" s="107"/>
      <c r="AW33" s="107"/>
      <c r="AX33" s="107"/>
      <c r="AY33" s="108"/>
      <c r="AZ33" s="106"/>
      <c r="BA33" s="107"/>
      <c r="BB33" s="107"/>
      <c r="BC33" s="107"/>
      <c r="BD33" s="107"/>
      <c r="BE33" s="107"/>
      <c r="BF33" s="107"/>
      <c r="BG33" s="107"/>
      <c r="BH33" s="108"/>
      <c r="BI33" s="106"/>
      <c r="BJ33" s="107"/>
      <c r="BK33" s="107"/>
      <c r="BL33" s="107"/>
      <c r="BM33" s="107"/>
      <c r="BN33" s="107"/>
      <c r="BO33" s="107"/>
      <c r="BP33" s="107"/>
      <c r="BQ33" s="108"/>
      <c r="BR33" s="106"/>
      <c r="BS33" s="107"/>
      <c r="BT33" s="107"/>
      <c r="BU33" s="107"/>
      <c r="BV33" s="107"/>
      <c r="BW33" s="107"/>
      <c r="BX33" s="107"/>
      <c r="BY33" s="107"/>
      <c r="BZ33" s="108"/>
      <c r="CA33" s="106"/>
      <c r="CB33" s="107"/>
      <c r="CC33" s="107"/>
      <c r="CD33" s="107"/>
      <c r="CE33" s="107"/>
      <c r="CF33" s="107"/>
      <c r="CG33" s="107"/>
      <c r="CH33" s="107"/>
      <c r="CI33" s="108"/>
      <c r="CJ33" s="106"/>
      <c r="CK33" s="107"/>
      <c r="CL33" s="107"/>
      <c r="CM33" s="107"/>
      <c r="CN33" s="107"/>
      <c r="CO33" s="107"/>
      <c r="CP33" s="107"/>
      <c r="CQ33" s="107"/>
      <c r="CR33" s="108"/>
      <c r="CS33" s="106"/>
      <c r="CT33" s="107"/>
      <c r="CU33" s="107"/>
      <c r="CV33" s="107"/>
      <c r="CW33" s="107"/>
      <c r="CX33" s="107"/>
      <c r="CY33" s="107"/>
      <c r="CZ33" s="107"/>
      <c r="DA33" s="107"/>
      <c r="DB33" s="106"/>
      <c r="DC33" s="107"/>
      <c r="DD33" s="107"/>
      <c r="DE33" s="107"/>
      <c r="DF33" s="107"/>
      <c r="DG33" s="107"/>
      <c r="DH33" s="107"/>
      <c r="DI33" s="107"/>
      <c r="DJ33" s="108"/>
      <c r="DK33" s="106"/>
      <c r="DL33" s="107"/>
      <c r="DM33" s="107"/>
      <c r="DN33" s="107"/>
      <c r="DO33" s="107"/>
      <c r="DP33" s="107"/>
      <c r="DQ33" s="107"/>
      <c r="DR33" s="107"/>
      <c r="DS33" s="107"/>
      <c r="DT33" s="106"/>
      <c r="DU33" s="107"/>
      <c r="DV33" s="107"/>
      <c r="DW33" s="107"/>
      <c r="DX33" s="107"/>
      <c r="DY33" s="107"/>
      <c r="DZ33" s="107"/>
      <c r="EA33" s="107"/>
      <c r="EB33" s="108"/>
      <c r="EC33" s="106"/>
      <c r="ED33" s="107"/>
      <c r="EE33" s="107"/>
      <c r="EF33" s="107"/>
      <c r="EG33" s="107"/>
      <c r="EH33" s="107"/>
      <c r="EI33" s="107"/>
      <c r="EJ33" s="107"/>
      <c r="EK33" s="107"/>
      <c r="EL33" s="106"/>
      <c r="EM33" s="107"/>
      <c r="EN33" s="107"/>
      <c r="EO33" s="107"/>
      <c r="EP33" s="107"/>
      <c r="EQ33" s="107"/>
      <c r="ER33" s="107"/>
      <c r="ES33" s="107"/>
      <c r="ET33" s="108"/>
      <c r="EU33" s="106"/>
      <c r="EV33" s="107"/>
      <c r="EW33" s="107"/>
      <c r="EX33" s="107"/>
      <c r="EY33" s="107"/>
      <c r="EZ33" s="107"/>
      <c r="FA33" s="107"/>
      <c r="FB33" s="107"/>
      <c r="FC33" s="107"/>
      <c r="FD33" s="106"/>
      <c r="FE33" s="107"/>
      <c r="FF33" s="107"/>
      <c r="FG33" s="107"/>
      <c r="FH33" s="107"/>
      <c r="FI33" s="107"/>
      <c r="FJ33" s="107"/>
      <c r="FK33" s="107"/>
      <c r="FL33" s="108"/>
      <c r="FM33" s="106"/>
      <c r="FN33" s="107"/>
      <c r="FO33" s="107"/>
      <c r="FP33" s="107"/>
      <c r="FQ33" s="107"/>
      <c r="FR33" s="107"/>
      <c r="FS33" s="107"/>
      <c r="FT33" s="107"/>
      <c r="FU33" s="107"/>
    </row>
    <row r="34" spans="1:177" s="3" customFormat="1" ht="27.75" customHeight="1" x14ac:dyDescent="0.2">
      <c r="A34" s="114" t="s">
        <v>71</v>
      </c>
      <c r="B34" s="114"/>
      <c r="C34" s="114"/>
      <c r="D34" s="114"/>
      <c r="E34" s="114"/>
      <c r="F34" s="114"/>
      <c r="G34" s="117" t="s">
        <v>196</v>
      </c>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8"/>
      <c r="AJ34" s="106"/>
      <c r="AK34" s="107"/>
      <c r="AL34" s="107"/>
      <c r="AM34" s="107"/>
      <c r="AN34" s="107"/>
      <c r="AO34" s="107"/>
      <c r="AP34" s="107"/>
      <c r="AQ34" s="107"/>
      <c r="AR34" s="107"/>
      <c r="AS34" s="107"/>
      <c r="AT34" s="107"/>
      <c r="AU34" s="107"/>
      <c r="AV34" s="107"/>
      <c r="AW34" s="107"/>
      <c r="AX34" s="107"/>
      <c r="AY34" s="108"/>
      <c r="AZ34" s="106"/>
      <c r="BA34" s="107"/>
      <c r="BB34" s="107"/>
      <c r="BC34" s="107"/>
      <c r="BD34" s="107"/>
      <c r="BE34" s="107"/>
      <c r="BF34" s="107"/>
      <c r="BG34" s="107"/>
      <c r="BH34" s="108"/>
      <c r="BI34" s="106"/>
      <c r="BJ34" s="107"/>
      <c r="BK34" s="107"/>
      <c r="BL34" s="107"/>
      <c r="BM34" s="107"/>
      <c r="BN34" s="107"/>
      <c r="BO34" s="107"/>
      <c r="BP34" s="107"/>
      <c r="BQ34" s="108"/>
      <c r="BR34" s="106"/>
      <c r="BS34" s="107"/>
      <c r="BT34" s="107"/>
      <c r="BU34" s="107"/>
      <c r="BV34" s="107"/>
      <c r="BW34" s="107"/>
      <c r="BX34" s="107"/>
      <c r="BY34" s="107"/>
      <c r="BZ34" s="108"/>
      <c r="CA34" s="106"/>
      <c r="CB34" s="107"/>
      <c r="CC34" s="107"/>
      <c r="CD34" s="107"/>
      <c r="CE34" s="107"/>
      <c r="CF34" s="107"/>
      <c r="CG34" s="107"/>
      <c r="CH34" s="107"/>
      <c r="CI34" s="108"/>
      <c r="CJ34" s="106"/>
      <c r="CK34" s="107"/>
      <c r="CL34" s="107"/>
      <c r="CM34" s="107"/>
      <c r="CN34" s="107"/>
      <c r="CO34" s="107"/>
      <c r="CP34" s="107"/>
      <c r="CQ34" s="107"/>
      <c r="CR34" s="108"/>
      <c r="CS34" s="106"/>
      <c r="CT34" s="107"/>
      <c r="CU34" s="107"/>
      <c r="CV34" s="107"/>
      <c r="CW34" s="107"/>
      <c r="CX34" s="107"/>
      <c r="CY34" s="107"/>
      <c r="CZ34" s="107"/>
      <c r="DA34" s="107"/>
      <c r="DB34" s="106"/>
      <c r="DC34" s="107"/>
      <c r="DD34" s="107"/>
      <c r="DE34" s="107"/>
      <c r="DF34" s="107"/>
      <c r="DG34" s="107"/>
      <c r="DH34" s="107"/>
      <c r="DI34" s="107"/>
      <c r="DJ34" s="108"/>
      <c r="DK34" s="106"/>
      <c r="DL34" s="107"/>
      <c r="DM34" s="107"/>
      <c r="DN34" s="107"/>
      <c r="DO34" s="107"/>
      <c r="DP34" s="107"/>
      <c r="DQ34" s="107"/>
      <c r="DR34" s="107"/>
      <c r="DS34" s="107"/>
      <c r="DT34" s="106"/>
      <c r="DU34" s="107"/>
      <c r="DV34" s="107"/>
      <c r="DW34" s="107"/>
      <c r="DX34" s="107"/>
      <c r="DY34" s="107"/>
      <c r="DZ34" s="107"/>
      <c r="EA34" s="107"/>
      <c r="EB34" s="108"/>
      <c r="EC34" s="106"/>
      <c r="ED34" s="107"/>
      <c r="EE34" s="107"/>
      <c r="EF34" s="107"/>
      <c r="EG34" s="107"/>
      <c r="EH34" s="107"/>
      <c r="EI34" s="107"/>
      <c r="EJ34" s="107"/>
      <c r="EK34" s="107"/>
      <c r="EL34" s="106"/>
      <c r="EM34" s="107"/>
      <c r="EN34" s="107"/>
      <c r="EO34" s="107"/>
      <c r="EP34" s="107"/>
      <c r="EQ34" s="107"/>
      <c r="ER34" s="107"/>
      <c r="ES34" s="107"/>
      <c r="ET34" s="108"/>
      <c r="EU34" s="106"/>
      <c r="EV34" s="107"/>
      <c r="EW34" s="107"/>
      <c r="EX34" s="107"/>
      <c r="EY34" s="107"/>
      <c r="EZ34" s="107"/>
      <c r="FA34" s="107"/>
      <c r="FB34" s="107"/>
      <c r="FC34" s="107"/>
      <c r="FD34" s="106"/>
      <c r="FE34" s="107"/>
      <c r="FF34" s="107"/>
      <c r="FG34" s="107"/>
      <c r="FH34" s="107"/>
      <c r="FI34" s="107"/>
      <c r="FJ34" s="107"/>
      <c r="FK34" s="107"/>
      <c r="FL34" s="108"/>
      <c r="FM34" s="106"/>
      <c r="FN34" s="107"/>
      <c r="FO34" s="107"/>
      <c r="FP34" s="107"/>
      <c r="FQ34" s="107"/>
      <c r="FR34" s="107"/>
      <c r="FS34" s="107"/>
      <c r="FT34" s="107"/>
      <c r="FU34" s="107"/>
    </row>
    <row r="35" spans="1:177" s="3" customFormat="1" ht="27.75" customHeight="1" x14ac:dyDescent="0.2">
      <c r="A35" s="114" t="s">
        <v>73</v>
      </c>
      <c r="B35" s="114"/>
      <c r="C35" s="114"/>
      <c r="D35" s="114"/>
      <c r="E35" s="114"/>
      <c r="F35" s="114"/>
      <c r="G35" s="117" t="s">
        <v>198</v>
      </c>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8"/>
      <c r="AJ35" s="106" t="s">
        <v>197</v>
      </c>
      <c r="AK35" s="107"/>
      <c r="AL35" s="107"/>
      <c r="AM35" s="107"/>
      <c r="AN35" s="107"/>
      <c r="AO35" s="107"/>
      <c r="AP35" s="107"/>
      <c r="AQ35" s="107"/>
      <c r="AR35" s="107"/>
      <c r="AS35" s="107"/>
      <c r="AT35" s="107"/>
      <c r="AU35" s="107"/>
      <c r="AV35" s="107"/>
      <c r="AW35" s="107"/>
      <c r="AX35" s="107"/>
      <c r="AY35" s="108"/>
      <c r="AZ35" s="106"/>
      <c r="BA35" s="107"/>
      <c r="BB35" s="107"/>
      <c r="BC35" s="107"/>
      <c r="BD35" s="107"/>
      <c r="BE35" s="107"/>
      <c r="BF35" s="107"/>
      <c r="BG35" s="107"/>
      <c r="BH35" s="108"/>
      <c r="BI35" s="106"/>
      <c r="BJ35" s="107"/>
      <c r="BK35" s="107"/>
      <c r="BL35" s="107"/>
      <c r="BM35" s="107"/>
      <c r="BN35" s="107"/>
      <c r="BO35" s="107"/>
      <c r="BP35" s="107"/>
      <c r="BQ35" s="108"/>
      <c r="BR35" s="106"/>
      <c r="BS35" s="107"/>
      <c r="BT35" s="107"/>
      <c r="BU35" s="107"/>
      <c r="BV35" s="107"/>
      <c r="BW35" s="107"/>
      <c r="BX35" s="107"/>
      <c r="BY35" s="107"/>
      <c r="BZ35" s="108"/>
      <c r="CA35" s="106"/>
      <c r="CB35" s="107"/>
      <c r="CC35" s="107"/>
      <c r="CD35" s="107"/>
      <c r="CE35" s="107"/>
      <c r="CF35" s="107"/>
      <c r="CG35" s="107"/>
      <c r="CH35" s="107"/>
      <c r="CI35" s="108"/>
      <c r="CJ35" s="106"/>
      <c r="CK35" s="107"/>
      <c r="CL35" s="107"/>
      <c r="CM35" s="107"/>
      <c r="CN35" s="107"/>
      <c r="CO35" s="107"/>
      <c r="CP35" s="107"/>
      <c r="CQ35" s="107"/>
      <c r="CR35" s="108"/>
      <c r="CS35" s="106"/>
      <c r="CT35" s="107"/>
      <c r="CU35" s="107"/>
      <c r="CV35" s="107"/>
      <c r="CW35" s="107"/>
      <c r="CX35" s="107"/>
      <c r="CY35" s="107"/>
      <c r="CZ35" s="107"/>
      <c r="DA35" s="107"/>
      <c r="DB35" s="106"/>
      <c r="DC35" s="107"/>
      <c r="DD35" s="107"/>
      <c r="DE35" s="107"/>
      <c r="DF35" s="107"/>
      <c r="DG35" s="107"/>
      <c r="DH35" s="107"/>
      <c r="DI35" s="107"/>
      <c r="DJ35" s="108"/>
      <c r="DK35" s="106"/>
      <c r="DL35" s="107"/>
      <c r="DM35" s="107"/>
      <c r="DN35" s="107"/>
      <c r="DO35" s="107"/>
      <c r="DP35" s="107"/>
      <c r="DQ35" s="107"/>
      <c r="DR35" s="107"/>
      <c r="DS35" s="107"/>
      <c r="DT35" s="106"/>
      <c r="DU35" s="107"/>
      <c r="DV35" s="107"/>
      <c r="DW35" s="107"/>
      <c r="DX35" s="107"/>
      <c r="DY35" s="107"/>
      <c r="DZ35" s="107"/>
      <c r="EA35" s="107"/>
      <c r="EB35" s="108"/>
      <c r="EC35" s="106"/>
      <c r="ED35" s="107"/>
      <c r="EE35" s="107"/>
      <c r="EF35" s="107"/>
      <c r="EG35" s="107"/>
      <c r="EH35" s="107"/>
      <c r="EI35" s="107"/>
      <c r="EJ35" s="107"/>
      <c r="EK35" s="107"/>
      <c r="EL35" s="106"/>
      <c r="EM35" s="107"/>
      <c r="EN35" s="107"/>
      <c r="EO35" s="107"/>
      <c r="EP35" s="107"/>
      <c r="EQ35" s="107"/>
      <c r="ER35" s="107"/>
      <c r="ES35" s="107"/>
      <c r="ET35" s="108"/>
      <c r="EU35" s="106"/>
      <c r="EV35" s="107"/>
      <c r="EW35" s="107"/>
      <c r="EX35" s="107"/>
      <c r="EY35" s="107"/>
      <c r="EZ35" s="107"/>
      <c r="FA35" s="107"/>
      <c r="FB35" s="107"/>
      <c r="FC35" s="107"/>
      <c r="FD35" s="106"/>
      <c r="FE35" s="107"/>
      <c r="FF35" s="107"/>
      <c r="FG35" s="107"/>
      <c r="FH35" s="107"/>
      <c r="FI35" s="107"/>
      <c r="FJ35" s="107"/>
      <c r="FK35" s="107"/>
      <c r="FL35" s="108"/>
      <c r="FM35" s="106"/>
      <c r="FN35" s="107"/>
      <c r="FO35" s="107"/>
      <c r="FP35" s="107"/>
      <c r="FQ35" s="107"/>
      <c r="FR35" s="107"/>
      <c r="FS35" s="107"/>
      <c r="FT35" s="107"/>
      <c r="FU35" s="107"/>
    </row>
    <row r="36" spans="1:177" s="3" customFormat="1" ht="15" customHeight="1" x14ac:dyDescent="0.2">
      <c r="A36" s="114" t="s">
        <v>199</v>
      </c>
      <c r="B36" s="114"/>
      <c r="C36" s="114"/>
      <c r="D36" s="114"/>
      <c r="E36" s="114"/>
      <c r="F36" s="114"/>
      <c r="G36" s="117" t="s">
        <v>200</v>
      </c>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8"/>
      <c r="AJ36" s="106" t="s">
        <v>184</v>
      </c>
      <c r="AK36" s="107"/>
      <c r="AL36" s="107"/>
      <c r="AM36" s="107"/>
      <c r="AN36" s="107"/>
      <c r="AO36" s="107"/>
      <c r="AP36" s="107"/>
      <c r="AQ36" s="107"/>
      <c r="AR36" s="107"/>
      <c r="AS36" s="107"/>
      <c r="AT36" s="107"/>
      <c r="AU36" s="107"/>
      <c r="AV36" s="107"/>
      <c r="AW36" s="107"/>
      <c r="AX36" s="107"/>
      <c r="AY36" s="108"/>
      <c r="AZ36" s="106"/>
      <c r="BA36" s="107"/>
      <c r="BB36" s="107"/>
      <c r="BC36" s="107"/>
      <c r="BD36" s="107"/>
      <c r="BE36" s="107"/>
      <c r="BF36" s="107"/>
      <c r="BG36" s="107"/>
      <c r="BH36" s="108"/>
      <c r="BI36" s="106"/>
      <c r="BJ36" s="107"/>
      <c r="BK36" s="107"/>
      <c r="BL36" s="107"/>
      <c r="BM36" s="107"/>
      <c r="BN36" s="107"/>
      <c r="BO36" s="107"/>
      <c r="BP36" s="107"/>
      <c r="BQ36" s="108"/>
      <c r="BR36" s="106"/>
      <c r="BS36" s="107"/>
      <c r="BT36" s="107"/>
      <c r="BU36" s="107"/>
      <c r="BV36" s="107"/>
      <c r="BW36" s="107"/>
      <c r="BX36" s="107"/>
      <c r="BY36" s="107"/>
      <c r="BZ36" s="108"/>
      <c r="CA36" s="106"/>
      <c r="CB36" s="107"/>
      <c r="CC36" s="107"/>
      <c r="CD36" s="107"/>
      <c r="CE36" s="107"/>
      <c r="CF36" s="107"/>
      <c r="CG36" s="107"/>
      <c r="CH36" s="107"/>
      <c r="CI36" s="108"/>
      <c r="CJ36" s="106"/>
      <c r="CK36" s="107"/>
      <c r="CL36" s="107"/>
      <c r="CM36" s="107"/>
      <c r="CN36" s="107"/>
      <c r="CO36" s="107"/>
      <c r="CP36" s="107"/>
      <c r="CQ36" s="107"/>
      <c r="CR36" s="108"/>
      <c r="CS36" s="106"/>
      <c r="CT36" s="107"/>
      <c r="CU36" s="107"/>
      <c r="CV36" s="107"/>
      <c r="CW36" s="107"/>
      <c r="CX36" s="107"/>
      <c r="CY36" s="107"/>
      <c r="CZ36" s="107"/>
      <c r="DA36" s="107"/>
      <c r="DB36" s="106"/>
      <c r="DC36" s="107"/>
      <c r="DD36" s="107"/>
      <c r="DE36" s="107"/>
      <c r="DF36" s="107"/>
      <c r="DG36" s="107"/>
      <c r="DH36" s="107"/>
      <c r="DI36" s="107"/>
      <c r="DJ36" s="108"/>
      <c r="DK36" s="106"/>
      <c r="DL36" s="107"/>
      <c r="DM36" s="107"/>
      <c r="DN36" s="107"/>
      <c r="DO36" s="107"/>
      <c r="DP36" s="107"/>
      <c r="DQ36" s="107"/>
      <c r="DR36" s="107"/>
      <c r="DS36" s="107"/>
      <c r="DT36" s="106"/>
      <c r="DU36" s="107"/>
      <c r="DV36" s="107"/>
      <c r="DW36" s="107"/>
      <c r="DX36" s="107"/>
      <c r="DY36" s="107"/>
      <c r="DZ36" s="107"/>
      <c r="EA36" s="107"/>
      <c r="EB36" s="108"/>
      <c r="EC36" s="106"/>
      <c r="ED36" s="107"/>
      <c r="EE36" s="107"/>
      <c r="EF36" s="107"/>
      <c r="EG36" s="107"/>
      <c r="EH36" s="107"/>
      <c r="EI36" s="107"/>
      <c r="EJ36" s="107"/>
      <c r="EK36" s="107"/>
      <c r="EL36" s="106"/>
      <c r="EM36" s="107"/>
      <c r="EN36" s="107"/>
      <c r="EO36" s="107"/>
      <c r="EP36" s="107"/>
      <c r="EQ36" s="107"/>
      <c r="ER36" s="107"/>
      <c r="ES36" s="107"/>
      <c r="ET36" s="108"/>
      <c r="EU36" s="106"/>
      <c r="EV36" s="107"/>
      <c r="EW36" s="107"/>
      <c r="EX36" s="107"/>
      <c r="EY36" s="107"/>
      <c r="EZ36" s="107"/>
      <c r="FA36" s="107"/>
      <c r="FB36" s="107"/>
      <c r="FC36" s="107"/>
      <c r="FD36" s="106"/>
      <c r="FE36" s="107"/>
      <c r="FF36" s="107"/>
      <c r="FG36" s="107"/>
      <c r="FH36" s="107"/>
      <c r="FI36" s="107"/>
      <c r="FJ36" s="107"/>
      <c r="FK36" s="107"/>
      <c r="FL36" s="108"/>
      <c r="FM36" s="106"/>
      <c r="FN36" s="107"/>
      <c r="FO36" s="107"/>
      <c r="FP36" s="107"/>
      <c r="FQ36" s="107"/>
      <c r="FR36" s="107"/>
      <c r="FS36" s="107"/>
      <c r="FT36" s="107"/>
      <c r="FU36" s="107"/>
    </row>
    <row r="37" spans="1:177" s="3" customFormat="1" ht="27.75" customHeight="1" x14ac:dyDescent="0.2">
      <c r="A37" s="114" t="s">
        <v>75</v>
      </c>
      <c r="B37" s="114"/>
      <c r="C37" s="114"/>
      <c r="D37" s="114"/>
      <c r="E37" s="114"/>
      <c r="F37" s="114"/>
      <c r="G37" s="117" t="s">
        <v>201</v>
      </c>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8"/>
      <c r="AJ37" s="106" t="s">
        <v>214</v>
      </c>
      <c r="AK37" s="107"/>
      <c r="AL37" s="107"/>
      <c r="AM37" s="107"/>
      <c r="AN37" s="107"/>
      <c r="AO37" s="107"/>
      <c r="AP37" s="107"/>
      <c r="AQ37" s="107"/>
      <c r="AR37" s="107"/>
      <c r="AS37" s="107"/>
      <c r="AT37" s="107"/>
      <c r="AU37" s="107"/>
      <c r="AV37" s="107"/>
      <c r="AW37" s="107"/>
      <c r="AX37" s="107"/>
      <c r="AY37" s="108"/>
      <c r="AZ37" s="106"/>
      <c r="BA37" s="107"/>
      <c r="BB37" s="107"/>
      <c r="BC37" s="107"/>
      <c r="BD37" s="107"/>
      <c r="BE37" s="107"/>
      <c r="BF37" s="107"/>
      <c r="BG37" s="107"/>
      <c r="BH37" s="108"/>
      <c r="BI37" s="106"/>
      <c r="BJ37" s="107"/>
      <c r="BK37" s="107"/>
      <c r="BL37" s="107"/>
      <c r="BM37" s="107"/>
      <c r="BN37" s="107"/>
      <c r="BO37" s="107"/>
      <c r="BP37" s="107"/>
      <c r="BQ37" s="108"/>
      <c r="BR37" s="106"/>
      <c r="BS37" s="107"/>
      <c r="BT37" s="107"/>
      <c r="BU37" s="107"/>
      <c r="BV37" s="107"/>
      <c r="BW37" s="107"/>
      <c r="BX37" s="107"/>
      <c r="BY37" s="107"/>
      <c r="BZ37" s="108"/>
      <c r="CA37" s="106"/>
      <c r="CB37" s="107"/>
      <c r="CC37" s="107"/>
      <c r="CD37" s="107"/>
      <c r="CE37" s="107"/>
      <c r="CF37" s="107"/>
      <c r="CG37" s="107"/>
      <c r="CH37" s="107"/>
      <c r="CI37" s="108"/>
      <c r="CJ37" s="106"/>
      <c r="CK37" s="107"/>
      <c r="CL37" s="107"/>
      <c r="CM37" s="107"/>
      <c r="CN37" s="107"/>
      <c r="CO37" s="107"/>
      <c r="CP37" s="107"/>
      <c r="CQ37" s="107"/>
      <c r="CR37" s="108"/>
      <c r="CS37" s="106"/>
      <c r="CT37" s="107"/>
      <c r="CU37" s="107"/>
      <c r="CV37" s="107"/>
      <c r="CW37" s="107"/>
      <c r="CX37" s="107"/>
      <c r="CY37" s="107"/>
      <c r="CZ37" s="107"/>
      <c r="DA37" s="107"/>
      <c r="DB37" s="106"/>
      <c r="DC37" s="107"/>
      <c r="DD37" s="107"/>
      <c r="DE37" s="107"/>
      <c r="DF37" s="107"/>
      <c r="DG37" s="107"/>
      <c r="DH37" s="107"/>
      <c r="DI37" s="107"/>
      <c r="DJ37" s="108"/>
      <c r="DK37" s="106"/>
      <c r="DL37" s="107"/>
      <c r="DM37" s="107"/>
      <c r="DN37" s="107"/>
      <c r="DO37" s="107"/>
      <c r="DP37" s="107"/>
      <c r="DQ37" s="107"/>
      <c r="DR37" s="107"/>
      <c r="DS37" s="107"/>
      <c r="DT37" s="106"/>
      <c r="DU37" s="107"/>
      <c r="DV37" s="107"/>
      <c r="DW37" s="107"/>
      <c r="DX37" s="107"/>
      <c r="DY37" s="107"/>
      <c r="DZ37" s="107"/>
      <c r="EA37" s="107"/>
      <c r="EB37" s="108"/>
      <c r="EC37" s="106"/>
      <c r="ED37" s="107"/>
      <c r="EE37" s="107"/>
      <c r="EF37" s="107"/>
      <c r="EG37" s="107"/>
      <c r="EH37" s="107"/>
      <c r="EI37" s="107"/>
      <c r="EJ37" s="107"/>
      <c r="EK37" s="107"/>
      <c r="EL37" s="106"/>
      <c r="EM37" s="107"/>
      <c r="EN37" s="107"/>
      <c r="EO37" s="107"/>
      <c r="EP37" s="107"/>
      <c r="EQ37" s="107"/>
      <c r="ER37" s="107"/>
      <c r="ES37" s="107"/>
      <c r="ET37" s="108"/>
      <c r="EU37" s="106"/>
      <c r="EV37" s="107"/>
      <c r="EW37" s="107"/>
      <c r="EX37" s="107"/>
      <c r="EY37" s="107"/>
      <c r="EZ37" s="107"/>
      <c r="FA37" s="107"/>
      <c r="FB37" s="107"/>
      <c r="FC37" s="107"/>
      <c r="FD37" s="106"/>
      <c r="FE37" s="107"/>
      <c r="FF37" s="107"/>
      <c r="FG37" s="107"/>
      <c r="FH37" s="107"/>
      <c r="FI37" s="107"/>
      <c r="FJ37" s="107"/>
      <c r="FK37" s="107"/>
      <c r="FL37" s="108"/>
      <c r="FM37" s="106"/>
      <c r="FN37" s="107"/>
      <c r="FO37" s="107"/>
      <c r="FP37" s="107"/>
      <c r="FQ37" s="107"/>
      <c r="FR37" s="107"/>
      <c r="FS37" s="107"/>
      <c r="FT37" s="107"/>
      <c r="FU37" s="107"/>
    </row>
    <row r="38" spans="1:177" s="3" customFormat="1" ht="27.75" customHeight="1" x14ac:dyDescent="0.2">
      <c r="A38" s="114"/>
      <c r="B38" s="114"/>
      <c r="C38" s="114"/>
      <c r="D38" s="114"/>
      <c r="E38" s="114"/>
      <c r="F38" s="114"/>
      <c r="G38" s="115" t="s">
        <v>202</v>
      </c>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6"/>
      <c r="AJ38" s="106" t="s">
        <v>214</v>
      </c>
      <c r="AK38" s="107"/>
      <c r="AL38" s="107"/>
      <c r="AM38" s="107"/>
      <c r="AN38" s="107"/>
      <c r="AO38" s="107"/>
      <c r="AP38" s="107"/>
      <c r="AQ38" s="107"/>
      <c r="AR38" s="107"/>
      <c r="AS38" s="107"/>
      <c r="AT38" s="107"/>
      <c r="AU38" s="107"/>
      <c r="AV38" s="107"/>
      <c r="AW38" s="107"/>
      <c r="AX38" s="107"/>
      <c r="AY38" s="108"/>
      <c r="AZ38" s="106"/>
      <c r="BA38" s="107"/>
      <c r="BB38" s="107"/>
      <c r="BC38" s="107"/>
      <c r="BD38" s="107"/>
      <c r="BE38" s="107"/>
      <c r="BF38" s="107"/>
      <c r="BG38" s="107"/>
      <c r="BH38" s="108"/>
      <c r="BI38" s="106"/>
      <c r="BJ38" s="107"/>
      <c r="BK38" s="107"/>
      <c r="BL38" s="107"/>
      <c r="BM38" s="107"/>
      <c r="BN38" s="107"/>
      <c r="BO38" s="107"/>
      <c r="BP38" s="107"/>
      <c r="BQ38" s="108"/>
      <c r="BR38" s="106"/>
      <c r="BS38" s="107"/>
      <c r="BT38" s="107"/>
      <c r="BU38" s="107"/>
      <c r="BV38" s="107"/>
      <c r="BW38" s="107"/>
      <c r="BX38" s="107"/>
      <c r="BY38" s="107"/>
      <c r="BZ38" s="108"/>
      <c r="CA38" s="106"/>
      <c r="CB38" s="107"/>
      <c r="CC38" s="107"/>
      <c r="CD38" s="107"/>
      <c r="CE38" s="107"/>
      <c r="CF38" s="107"/>
      <c r="CG38" s="107"/>
      <c r="CH38" s="107"/>
      <c r="CI38" s="108"/>
      <c r="CJ38" s="106"/>
      <c r="CK38" s="107"/>
      <c r="CL38" s="107"/>
      <c r="CM38" s="107"/>
      <c r="CN38" s="107"/>
      <c r="CO38" s="107"/>
      <c r="CP38" s="107"/>
      <c r="CQ38" s="107"/>
      <c r="CR38" s="108"/>
      <c r="CS38" s="106"/>
      <c r="CT38" s="107"/>
      <c r="CU38" s="107"/>
      <c r="CV38" s="107"/>
      <c r="CW38" s="107"/>
      <c r="CX38" s="107"/>
      <c r="CY38" s="107"/>
      <c r="CZ38" s="107"/>
      <c r="DA38" s="107"/>
      <c r="DB38" s="106"/>
      <c r="DC38" s="107"/>
      <c r="DD38" s="107"/>
      <c r="DE38" s="107"/>
      <c r="DF38" s="107"/>
      <c r="DG38" s="107"/>
      <c r="DH38" s="107"/>
      <c r="DI38" s="107"/>
      <c r="DJ38" s="108"/>
      <c r="DK38" s="106"/>
      <c r="DL38" s="107"/>
      <c r="DM38" s="107"/>
      <c r="DN38" s="107"/>
      <c r="DO38" s="107"/>
      <c r="DP38" s="107"/>
      <c r="DQ38" s="107"/>
      <c r="DR38" s="107"/>
      <c r="DS38" s="107"/>
      <c r="DT38" s="106"/>
      <c r="DU38" s="107"/>
      <c r="DV38" s="107"/>
      <c r="DW38" s="107"/>
      <c r="DX38" s="107"/>
      <c r="DY38" s="107"/>
      <c r="DZ38" s="107"/>
      <c r="EA38" s="107"/>
      <c r="EB38" s="108"/>
      <c r="EC38" s="106"/>
      <c r="ED38" s="107"/>
      <c r="EE38" s="107"/>
      <c r="EF38" s="107"/>
      <c r="EG38" s="107"/>
      <c r="EH38" s="107"/>
      <c r="EI38" s="107"/>
      <c r="EJ38" s="107"/>
      <c r="EK38" s="107"/>
      <c r="EL38" s="106"/>
      <c r="EM38" s="107"/>
      <c r="EN38" s="107"/>
      <c r="EO38" s="107"/>
      <c r="EP38" s="107"/>
      <c r="EQ38" s="107"/>
      <c r="ER38" s="107"/>
      <c r="ES38" s="107"/>
      <c r="ET38" s="108"/>
      <c r="EU38" s="106"/>
      <c r="EV38" s="107"/>
      <c r="EW38" s="107"/>
      <c r="EX38" s="107"/>
      <c r="EY38" s="107"/>
      <c r="EZ38" s="107"/>
      <c r="FA38" s="107"/>
      <c r="FB38" s="107"/>
      <c r="FC38" s="107"/>
      <c r="FD38" s="106"/>
      <c r="FE38" s="107"/>
      <c r="FF38" s="107"/>
      <c r="FG38" s="107"/>
      <c r="FH38" s="107"/>
      <c r="FI38" s="107"/>
      <c r="FJ38" s="107"/>
      <c r="FK38" s="107"/>
      <c r="FL38" s="108"/>
      <c r="FM38" s="106"/>
      <c r="FN38" s="107"/>
      <c r="FO38" s="107"/>
      <c r="FP38" s="107"/>
      <c r="FQ38" s="107"/>
      <c r="FR38" s="107"/>
      <c r="FS38" s="107"/>
      <c r="FT38" s="107"/>
      <c r="FU38" s="107"/>
    </row>
    <row r="39" spans="1:177" s="3" customFormat="1" ht="27.75" customHeight="1" x14ac:dyDescent="0.2">
      <c r="A39" s="114"/>
      <c r="B39" s="114"/>
      <c r="C39" s="114"/>
      <c r="D39" s="114"/>
      <c r="E39" s="114"/>
      <c r="F39" s="114"/>
      <c r="G39" s="115" t="s">
        <v>203</v>
      </c>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6"/>
      <c r="AJ39" s="106" t="s">
        <v>214</v>
      </c>
      <c r="AK39" s="107"/>
      <c r="AL39" s="107"/>
      <c r="AM39" s="107"/>
      <c r="AN39" s="107"/>
      <c r="AO39" s="107"/>
      <c r="AP39" s="107"/>
      <c r="AQ39" s="107"/>
      <c r="AR39" s="107"/>
      <c r="AS39" s="107"/>
      <c r="AT39" s="107"/>
      <c r="AU39" s="107"/>
      <c r="AV39" s="107"/>
      <c r="AW39" s="107"/>
      <c r="AX39" s="107"/>
      <c r="AY39" s="108"/>
      <c r="AZ39" s="106"/>
      <c r="BA39" s="107"/>
      <c r="BB39" s="107"/>
      <c r="BC39" s="107"/>
      <c r="BD39" s="107"/>
      <c r="BE39" s="107"/>
      <c r="BF39" s="107"/>
      <c r="BG39" s="107"/>
      <c r="BH39" s="108"/>
      <c r="BI39" s="106"/>
      <c r="BJ39" s="107"/>
      <c r="BK39" s="107"/>
      <c r="BL39" s="107"/>
      <c r="BM39" s="107"/>
      <c r="BN39" s="107"/>
      <c r="BO39" s="107"/>
      <c r="BP39" s="107"/>
      <c r="BQ39" s="108"/>
      <c r="BR39" s="106"/>
      <c r="BS39" s="107"/>
      <c r="BT39" s="107"/>
      <c r="BU39" s="107"/>
      <c r="BV39" s="107"/>
      <c r="BW39" s="107"/>
      <c r="BX39" s="107"/>
      <c r="BY39" s="107"/>
      <c r="BZ39" s="108"/>
      <c r="CA39" s="106"/>
      <c r="CB39" s="107"/>
      <c r="CC39" s="107"/>
      <c r="CD39" s="107"/>
      <c r="CE39" s="107"/>
      <c r="CF39" s="107"/>
      <c r="CG39" s="107"/>
      <c r="CH39" s="107"/>
      <c r="CI39" s="108"/>
      <c r="CJ39" s="106"/>
      <c r="CK39" s="107"/>
      <c r="CL39" s="107"/>
      <c r="CM39" s="107"/>
      <c r="CN39" s="107"/>
      <c r="CO39" s="107"/>
      <c r="CP39" s="107"/>
      <c r="CQ39" s="107"/>
      <c r="CR39" s="108"/>
      <c r="CS39" s="106"/>
      <c r="CT39" s="107"/>
      <c r="CU39" s="107"/>
      <c r="CV39" s="107"/>
      <c r="CW39" s="107"/>
      <c r="CX39" s="107"/>
      <c r="CY39" s="107"/>
      <c r="CZ39" s="107"/>
      <c r="DA39" s="107"/>
      <c r="DB39" s="106"/>
      <c r="DC39" s="107"/>
      <c r="DD39" s="107"/>
      <c r="DE39" s="107"/>
      <c r="DF39" s="107"/>
      <c r="DG39" s="107"/>
      <c r="DH39" s="107"/>
      <c r="DI39" s="107"/>
      <c r="DJ39" s="108"/>
      <c r="DK39" s="106"/>
      <c r="DL39" s="107"/>
      <c r="DM39" s="107"/>
      <c r="DN39" s="107"/>
      <c r="DO39" s="107"/>
      <c r="DP39" s="107"/>
      <c r="DQ39" s="107"/>
      <c r="DR39" s="107"/>
      <c r="DS39" s="107"/>
      <c r="DT39" s="106"/>
      <c r="DU39" s="107"/>
      <c r="DV39" s="107"/>
      <c r="DW39" s="107"/>
      <c r="DX39" s="107"/>
      <c r="DY39" s="107"/>
      <c r="DZ39" s="107"/>
      <c r="EA39" s="107"/>
      <c r="EB39" s="108"/>
      <c r="EC39" s="106"/>
      <c r="ED39" s="107"/>
      <c r="EE39" s="107"/>
      <c r="EF39" s="107"/>
      <c r="EG39" s="107"/>
      <c r="EH39" s="107"/>
      <c r="EI39" s="107"/>
      <c r="EJ39" s="107"/>
      <c r="EK39" s="107"/>
      <c r="EL39" s="106"/>
      <c r="EM39" s="107"/>
      <c r="EN39" s="107"/>
      <c r="EO39" s="107"/>
      <c r="EP39" s="107"/>
      <c r="EQ39" s="107"/>
      <c r="ER39" s="107"/>
      <c r="ES39" s="107"/>
      <c r="ET39" s="108"/>
      <c r="EU39" s="106"/>
      <c r="EV39" s="107"/>
      <c r="EW39" s="107"/>
      <c r="EX39" s="107"/>
      <c r="EY39" s="107"/>
      <c r="EZ39" s="107"/>
      <c r="FA39" s="107"/>
      <c r="FB39" s="107"/>
      <c r="FC39" s="107"/>
      <c r="FD39" s="106"/>
      <c r="FE39" s="107"/>
      <c r="FF39" s="107"/>
      <c r="FG39" s="107"/>
      <c r="FH39" s="107"/>
      <c r="FI39" s="107"/>
      <c r="FJ39" s="107"/>
      <c r="FK39" s="107"/>
      <c r="FL39" s="108"/>
      <c r="FM39" s="106"/>
      <c r="FN39" s="107"/>
      <c r="FO39" s="107"/>
      <c r="FP39" s="107"/>
      <c r="FQ39" s="107"/>
      <c r="FR39" s="107"/>
      <c r="FS39" s="107"/>
      <c r="FT39" s="107"/>
      <c r="FU39" s="107"/>
    </row>
    <row r="40" spans="1:177" ht="3" customHeight="1" x14ac:dyDescent="0.25"/>
    <row r="41" spans="1:177" s="9" customFormat="1" ht="11.25" x14ac:dyDescent="0.2">
      <c r="A41" s="10" t="s">
        <v>204</v>
      </c>
    </row>
    <row r="42" spans="1:177" s="9" customFormat="1" ht="11.25" x14ac:dyDescent="0.2">
      <c r="A42" s="10" t="s">
        <v>205</v>
      </c>
    </row>
    <row r="43" spans="1:177" s="9" customFormat="1" ht="11.25" x14ac:dyDescent="0.2">
      <c r="A43" s="10" t="s">
        <v>206</v>
      </c>
    </row>
    <row r="44" spans="1:177" s="9" customFormat="1" ht="11.25" x14ac:dyDescent="0.2">
      <c r="A44" s="10" t="s">
        <v>207</v>
      </c>
    </row>
    <row r="46" spans="1:177" s="11" customFormat="1" ht="45" customHeight="1" x14ac:dyDescent="0.2">
      <c r="F46" s="11" t="s">
        <v>208</v>
      </c>
      <c r="V46" s="113" t="s">
        <v>209</v>
      </c>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113"/>
      <c r="CX46" s="113"/>
      <c r="CY46" s="113"/>
      <c r="CZ46" s="113"/>
      <c r="DA46" s="113"/>
    </row>
    <row r="47" spans="1:177" ht="60" customHeight="1" x14ac:dyDescent="0.25">
      <c r="V47" s="113" t="s">
        <v>210</v>
      </c>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c r="CX47" s="113"/>
      <c r="CY47" s="113"/>
      <c r="CZ47" s="113"/>
      <c r="DA47" s="113"/>
    </row>
    <row r="48" spans="1:177" ht="3" customHeight="1" x14ac:dyDescent="0.25"/>
  </sheetData>
  <mergeCells count="621">
    <mergeCell ref="CJ7:CR7"/>
    <mergeCell ref="AZ6:BH6"/>
    <mergeCell ref="BI6:BQ6"/>
    <mergeCell ref="BR6:BZ6"/>
    <mergeCell ref="CA6:CI6"/>
    <mergeCell ref="A5:F5"/>
    <mergeCell ref="G5:AI5"/>
    <mergeCell ref="AZ5:BH5"/>
    <mergeCell ref="BI5:BQ5"/>
    <mergeCell ref="BR5:BZ5"/>
    <mergeCell ref="CA5:CI5"/>
    <mergeCell ref="CJ5:CR5"/>
    <mergeCell ref="B1:CZ1"/>
    <mergeCell ref="AZ3:BQ3"/>
    <mergeCell ref="BR3:CI3"/>
    <mergeCell ref="BR4:BZ4"/>
    <mergeCell ref="CA4:CI4"/>
    <mergeCell ref="CJ3:DA3"/>
    <mergeCell ref="A3:AI4"/>
    <mergeCell ref="AJ3:AY4"/>
    <mergeCell ref="AZ4:BH4"/>
    <mergeCell ref="BI4:BQ4"/>
    <mergeCell ref="CJ4:CR4"/>
    <mergeCell ref="CS4:DA4"/>
    <mergeCell ref="CS5:DA5"/>
    <mergeCell ref="CS7:DA7"/>
    <mergeCell ref="A8:F8"/>
    <mergeCell ref="G8:AI8"/>
    <mergeCell ref="AJ8:AY8"/>
    <mergeCell ref="AZ8:BH8"/>
    <mergeCell ref="BI8:BQ8"/>
    <mergeCell ref="BR8:BZ8"/>
    <mergeCell ref="CA8:CI8"/>
    <mergeCell ref="CJ8:CR8"/>
    <mergeCell ref="CS8:DA8"/>
    <mergeCell ref="CJ6:CR6"/>
    <mergeCell ref="CS6:DA6"/>
    <mergeCell ref="AJ5:AY5"/>
    <mergeCell ref="A6:F6"/>
    <mergeCell ref="G6:AI6"/>
    <mergeCell ref="AJ6:AY6"/>
    <mergeCell ref="A7:F7"/>
    <mergeCell ref="G7:AI7"/>
    <mergeCell ref="AJ7:AY7"/>
    <mergeCell ref="AZ7:BH7"/>
    <mergeCell ref="BI7:BQ7"/>
    <mergeCell ref="BR7:BZ7"/>
    <mergeCell ref="CA7:CI7"/>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9:DA39"/>
    <mergeCell ref="V46:DA46"/>
    <mergeCell ref="V47:DA47"/>
    <mergeCell ref="BI39:BQ39"/>
    <mergeCell ref="BR39:BZ39"/>
    <mergeCell ref="CA39:CI39"/>
    <mergeCell ref="CJ39:CR39"/>
    <mergeCell ref="A39:F39"/>
    <mergeCell ref="G39:AI39"/>
    <mergeCell ref="AJ39:AY39"/>
    <mergeCell ref="AZ39:BH39"/>
    <mergeCell ref="DB5:DJ5"/>
    <mergeCell ref="DK5:DS5"/>
    <mergeCell ref="DT5:EB5"/>
    <mergeCell ref="EC5:EK5"/>
    <mergeCell ref="EL5:ET5"/>
    <mergeCell ref="EU5:FC5"/>
    <mergeCell ref="DB3:DS3"/>
    <mergeCell ref="DT3:EK3"/>
    <mergeCell ref="EL3:FC3"/>
    <mergeCell ref="DB4:DJ4"/>
    <mergeCell ref="DK4:DS4"/>
    <mergeCell ref="DT4:EB4"/>
    <mergeCell ref="EC4:EK4"/>
    <mergeCell ref="EL4:ET4"/>
    <mergeCell ref="EU4:FC4"/>
    <mergeCell ref="DB7:DJ7"/>
    <mergeCell ref="DK7:DS7"/>
    <mergeCell ref="DT7:EB7"/>
    <mergeCell ref="EC7:EK7"/>
    <mergeCell ref="EL7:ET7"/>
    <mergeCell ref="EU7:FC7"/>
    <mergeCell ref="DB6:DJ6"/>
    <mergeCell ref="DK6:DS6"/>
    <mergeCell ref="DT6:EB6"/>
    <mergeCell ref="EC6:EK6"/>
    <mergeCell ref="EL6:ET6"/>
    <mergeCell ref="EU6:FC6"/>
    <mergeCell ref="DB9:DJ9"/>
    <mergeCell ref="DK9:DS9"/>
    <mergeCell ref="DT9:EB9"/>
    <mergeCell ref="EC9:EK9"/>
    <mergeCell ref="EL9:ET9"/>
    <mergeCell ref="EU9:FC9"/>
    <mergeCell ref="DB8:DJ8"/>
    <mergeCell ref="DK8:DS8"/>
    <mergeCell ref="DT8:EB8"/>
    <mergeCell ref="EC8:EK8"/>
    <mergeCell ref="EL8:ET8"/>
    <mergeCell ref="EU8:FC8"/>
    <mergeCell ref="DB11:DJ11"/>
    <mergeCell ref="DK11:DS11"/>
    <mergeCell ref="DT11:EB11"/>
    <mergeCell ref="EC11:EK11"/>
    <mergeCell ref="EL11:ET11"/>
    <mergeCell ref="EU11:FC11"/>
    <mergeCell ref="DB10:DJ10"/>
    <mergeCell ref="DK10:DS10"/>
    <mergeCell ref="DT10:EB10"/>
    <mergeCell ref="EC10:EK10"/>
    <mergeCell ref="EL10:ET10"/>
    <mergeCell ref="EU10:FC10"/>
    <mergeCell ref="DB13:DJ13"/>
    <mergeCell ref="DK13:DS13"/>
    <mergeCell ref="DT13:EB13"/>
    <mergeCell ref="EC13:EK13"/>
    <mergeCell ref="EL13:ET13"/>
    <mergeCell ref="EU13:FC13"/>
    <mergeCell ref="DB12:DJ12"/>
    <mergeCell ref="DK12:DS12"/>
    <mergeCell ref="DT12:EB12"/>
    <mergeCell ref="EC12:EK12"/>
    <mergeCell ref="EL12:ET12"/>
    <mergeCell ref="EU12:FC12"/>
    <mergeCell ref="DB15:DJ15"/>
    <mergeCell ref="DK15:DS15"/>
    <mergeCell ref="DT15:EB15"/>
    <mergeCell ref="EC15:EK15"/>
    <mergeCell ref="EL15:ET15"/>
    <mergeCell ref="EU15:FC15"/>
    <mergeCell ref="DB14:DJ14"/>
    <mergeCell ref="DK14:DS14"/>
    <mergeCell ref="DT14:EB14"/>
    <mergeCell ref="EC14:EK14"/>
    <mergeCell ref="EL14:ET14"/>
    <mergeCell ref="EU14:FC14"/>
    <mergeCell ref="DB17:DJ17"/>
    <mergeCell ref="DK17:DS17"/>
    <mergeCell ref="DT17:EB17"/>
    <mergeCell ref="EC17:EK17"/>
    <mergeCell ref="EL17:ET17"/>
    <mergeCell ref="EU17:FC17"/>
    <mergeCell ref="DB16:DJ16"/>
    <mergeCell ref="DK16:DS16"/>
    <mergeCell ref="DT16:EB16"/>
    <mergeCell ref="EC16:EK16"/>
    <mergeCell ref="EL16:ET16"/>
    <mergeCell ref="EU16:FC16"/>
    <mergeCell ref="DB19:DJ19"/>
    <mergeCell ref="DK19:DS19"/>
    <mergeCell ref="DT19:EB19"/>
    <mergeCell ref="EC19:EK19"/>
    <mergeCell ref="EL19:ET19"/>
    <mergeCell ref="EU19:FC19"/>
    <mergeCell ref="DB18:DJ18"/>
    <mergeCell ref="DK18:DS18"/>
    <mergeCell ref="DT18:EB18"/>
    <mergeCell ref="EC18:EK18"/>
    <mergeCell ref="EL18:ET18"/>
    <mergeCell ref="EU18:FC18"/>
    <mergeCell ref="DB21:DJ21"/>
    <mergeCell ref="DK21:DS21"/>
    <mergeCell ref="DT21:EB21"/>
    <mergeCell ref="EC21:EK21"/>
    <mergeCell ref="EL21:ET21"/>
    <mergeCell ref="EU21:FC21"/>
    <mergeCell ref="DB20:DJ20"/>
    <mergeCell ref="DK20:DS20"/>
    <mergeCell ref="DT20:EB20"/>
    <mergeCell ref="EC20:EK20"/>
    <mergeCell ref="EL20:ET20"/>
    <mergeCell ref="EU20:FC20"/>
    <mergeCell ref="DB23:DJ23"/>
    <mergeCell ref="DK23:DS23"/>
    <mergeCell ref="DT23:EB23"/>
    <mergeCell ref="EC23:EK23"/>
    <mergeCell ref="EL23:ET23"/>
    <mergeCell ref="EU23:FC23"/>
    <mergeCell ref="DB22:DJ22"/>
    <mergeCell ref="DK22:DS22"/>
    <mergeCell ref="DT22:EB22"/>
    <mergeCell ref="EC22:EK22"/>
    <mergeCell ref="EL22:ET22"/>
    <mergeCell ref="EU22:FC22"/>
    <mergeCell ref="DB25:DJ25"/>
    <mergeCell ref="DK25:DS25"/>
    <mergeCell ref="DT25:EB25"/>
    <mergeCell ref="EC25:EK25"/>
    <mergeCell ref="EL25:ET25"/>
    <mergeCell ref="EU25:FC25"/>
    <mergeCell ref="DB24:DJ24"/>
    <mergeCell ref="DK24:DS24"/>
    <mergeCell ref="DT24:EB24"/>
    <mergeCell ref="EC24:EK24"/>
    <mergeCell ref="EL24:ET24"/>
    <mergeCell ref="EU24:FC24"/>
    <mergeCell ref="DB27:DJ27"/>
    <mergeCell ref="DK27:DS27"/>
    <mergeCell ref="DT27:EB27"/>
    <mergeCell ref="EC27:EK27"/>
    <mergeCell ref="EL27:ET27"/>
    <mergeCell ref="EU27:FC27"/>
    <mergeCell ref="DB26:DJ26"/>
    <mergeCell ref="DK26:DS26"/>
    <mergeCell ref="DT26:EB26"/>
    <mergeCell ref="EC26:EK26"/>
    <mergeCell ref="EL26:ET26"/>
    <mergeCell ref="EU26:FC26"/>
    <mergeCell ref="DB29:DJ29"/>
    <mergeCell ref="DK29:DS29"/>
    <mergeCell ref="DT29:EB29"/>
    <mergeCell ref="EC29:EK29"/>
    <mergeCell ref="EL29:ET29"/>
    <mergeCell ref="EU29:FC29"/>
    <mergeCell ref="DB28:DJ28"/>
    <mergeCell ref="DK28:DS28"/>
    <mergeCell ref="DT28:EB28"/>
    <mergeCell ref="EC28:EK28"/>
    <mergeCell ref="EL28:ET28"/>
    <mergeCell ref="EU28:FC28"/>
    <mergeCell ref="DB31:DJ31"/>
    <mergeCell ref="DK31:DS31"/>
    <mergeCell ref="DT31:EB31"/>
    <mergeCell ref="EC31:EK31"/>
    <mergeCell ref="EL31:ET31"/>
    <mergeCell ref="EU31:FC31"/>
    <mergeCell ref="DB30:DJ30"/>
    <mergeCell ref="DK30:DS30"/>
    <mergeCell ref="DT30:EB30"/>
    <mergeCell ref="EC30:EK30"/>
    <mergeCell ref="EL30:ET30"/>
    <mergeCell ref="EU30:FC30"/>
    <mergeCell ref="DB33:DJ33"/>
    <mergeCell ref="DK33:DS33"/>
    <mergeCell ref="DT33:EB33"/>
    <mergeCell ref="EC33:EK33"/>
    <mergeCell ref="EL33:ET33"/>
    <mergeCell ref="EU33:FC33"/>
    <mergeCell ref="DB32:DJ32"/>
    <mergeCell ref="DK32:DS32"/>
    <mergeCell ref="DT32:EB32"/>
    <mergeCell ref="EC32:EK32"/>
    <mergeCell ref="EL32:ET32"/>
    <mergeCell ref="EU32:FC32"/>
    <mergeCell ref="DB35:DJ35"/>
    <mergeCell ref="DK35:DS35"/>
    <mergeCell ref="DT35:EB35"/>
    <mergeCell ref="EC35:EK35"/>
    <mergeCell ref="EL35:ET35"/>
    <mergeCell ref="EU35:FC35"/>
    <mergeCell ref="DB34:DJ34"/>
    <mergeCell ref="DK34:DS34"/>
    <mergeCell ref="DT34:EB34"/>
    <mergeCell ref="EC34:EK34"/>
    <mergeCell ref="EL34:ET34"/>
    <mergeCell ref="EU34:FC34"/>
    <mergeCell ref="DB37:DJ37"/>
    <mergeCell ref="DK37:DS37"/>
    <mergeCell ref="DT37:EB37"/>
    <mergeCell ref="EC37:EK37"/>
    <mergeCell ref="EL37:ET37"/>
    <mergeCell ref="EU37:FC37"/>
    <mergeCell ref="DB36:DJ36"/>
    <mergeCell ref="DK36:DS36"/>
    <mergeCell ref="DT36:EB36"/>
    <mergeCell ref="EC36:EK36"/>
    <mergeCell ref="EL36:ET36"/>
    <mergeCell ref="EU36:FC36"/>
    <mergeCell ref="DB39:DJ39"/>
    <mergeCell ref="DK39:DS39"/>
    <mergeCell ref="DT39:EB39"/>
    <mergeCell ref="EC39:EK39"/>
    <mergeCell ref="EL39:ET39"/>
    <mergeCell ref="EU39:FC39"/>
    <mergeCell ref="DB38:DJ38"/>
    <mergeCell ref="DK38:DS38"/>
    <mergeCell ref="DT38:EB38"/>
    <mergeCell ref="EC38:EK38"/>
    <mergeCell ref="EL38:ET38"/>
    <mergeCell ref="EU38:FC38"/>
    <mergeCell ref="FD7:FL7"/>
    <mergeCell ref="FM7:FU7"/>
    <mergeCell ref="FD8:FL8"/>
    <mergeCell ref="FM8:FU8"/>
    <mergeCell ref="FD9:FL9"/>
    <mergeCell ref="FM9:FU9"/>
    <mergeCell ref="FD3:FU3"/>
    <mergeCell ref="FD4:FL4"/>
    <mergeCell ref="FM4:FU4"/>
    <mergeCell ref="FD5:FL5"/>
    <mergeCell ref="FM5:FU5"/>
    <mergeCell ref="FD6:FL6"/>
    <mergeCell ref="FM6:FU6"/>
    <mergeCell ref="FD13:FL13"/>
    <mergeCell ref="FM13:FU13"/>
    <mergeCell ref="FD14:FL14"/>
    <mergeCell ref="FM14:FU14"/>
    <mergeCell ref="FD15:FL15"/>
    <mergeCell ref="FM15:FU15"/>
    <mergeCell ref="FD10:FL10"/>
    <mergeCell ref="FM10:FU10"/>
    <mergeCell ref="FD11:FL11"/>
    <mergeCell ref="FM11:FU11"/>
    <mergeCell ref="FD12:FL12"/>
    <mergeCell ref="FM12:FU12"/>
    <mergeCell ref="FD19:FL19"/>
    <mergeCell ref="FM19:FU19"/>
    <mergeCell ref="FD20:FL20"/>
    <mergeCell ref="FM20:FU20"/>
    <mergeCell ref="FD21:FL21"/>
    <mergeCell ref="FM21:FU21"/>
    <mergeCell ref="FD16:FL16"/>
    <mergeCell ref="FM16:FU16"/>
    <mergeCell ref="FD17:FL17"/>
    <mergeCell ref="FM17:FU17"/>
    <mergeCell ref="FD18:FL18"/>
    <mergeCell ref="FM18:FU18"/>
    <mergeCell ref="FD25:FL25"/>
    <mergeCell ref="FM25:FU25"/>
    <mergeCell ref="FD26:FL26"/>
    <mergeCell ref="FM26:FU26"/>
    <mergeCell ref="FD27:FL27"/>
    <mergeCell ref="FM27:FU27"/>
    <mergeCell ref="FD22:FL22"/>
    <mergeCell ref="FM22:FU22"/>
    <mergeCell ref="FD23:FL23"/>
    <mergeCell ref="FM23:FU23"/>
    <mergeCell ref="FD24:FL24"/>
    <mergeCell ref="FM24:FU24"/>
    <mergeCell ref="FD31:FL31"/>
    <mergeCell ref="FM31:FU31"/>
    <mergeCell ref="FD32:FL32"/>
    <mergeCell ref="FM32:FU32"/>
    <mergeCell ref="FD33:FL33"/>
    <mergeCell ref="FM33:FU33"/>
    <mergeCell ref="FD28:FL28"/>
    <mergeCell ref="FM28:FU28"/>
    <mergeCell ref="FD29:FL29"/>
    <mergeCell ref="FM29:FU29"/>
    <mergeCell ref="FD30:FL30"/>
    <mergeCell ref="FM30:FU30"/>
    <mergeCell ref="FD37:FL37"/>
    <mergeCell ref="FM37:FU37"/>
    <mergeCell ref="FD38:FL38"/>
    <mergeCell ref="FM38:FU38"/>
    <mergeCell ref="FD39:FL39"/>
    <mergeCell ref="FM39:FU39"/>
    <mergeCell ref="FD34:FL34"/>
    <mergeCell ref="FM34:FU34"/>
    <mergeCell ref="FD35:FL35"/>
    <mergeCell ref="FM35:FU35"/>
    <mergeCell ref="FD36:FL36"/>
    <mergeCell ref="FM36:FU36"/>
  </mergeCells>
  <phoneticPr fontId="0" type="noConversion"/>
  <pageMargins left="0.78740157480314965" right="0.51181102362204722" top="0.59055118110236227" bottom="0.39370078740157483" header="0.19685039370078741" footer="0.19685039370078741"/>
  <pageSetup paperSize="9" scale="45"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2" max="17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15"/>
  <sheetViews>
    <sheetView view="pageBreakPreview" zoomScaleNormal="100" zoomScaleSheetLayoutView="100" workbookViewId="0">
      <selection activeCell="GA9" sqref="GA9"/>
    </sheetView>
  </sheetViews>
  <sheetFormatPr defaultColWidth="0.85546875" defaultRowHeight="15.75" x14ac:dyDescent="0.25"/>
  <cols>
    <col min="1" max="113" width="0.85546875" style="1"/>
    <col min="114" max="114" width="0.85546875" style="1" customWidth="1"/>
    <col min="115" max="117" width="0.85546875" style="1"/>
    <col min="118" max="118" width="0.85546875" style="1" customWidth="1"/>
    <col min="119" max="130" width="0.85546875" style="1"/>
    <col min="131" max="132" width="0.85546875" style="1" customWidth="1"/>
    <col min="133" max="16384" width="0.85546875" style="1"/>
  </cols>
  <sheetData>
    <row r="1" spans="1:149" s="3" customFormat="1" ht="12.75" x14ac:dyDescent="0.2">
      <c r="DI1" s="3" t="s">
        <v>217</v>
      </c>
    </row>
    <row r="2" spans="1:149" s="3" customFormat="1" ht="39.75" customHeight="1" x14ac:dyDescent="0.2">
      <c r="DI2" s="98" t="s">
        <v>3</v>
      </c>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row>
    <row r="3" spans="1:149" ht="3" customHeight="1" x14ac:dyDescent="0.25"/>
    <row r="4" spans="1:149" s="4" customFormat="1" ht="24" customHeight="1" x14ac:dyDescent="0.2">
      <c r="DI4" s="97" t="s">
        <v>4</v>
      </c>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row>
    <row r="6" spans="1:149" x14ac:dyDescent="0.25">
      <c r="ES6" s="6"/>
    </row>
    <row r="8" spans="1:149" s="5" customFormat="1" ht="16.5" x14ac:dyDescent="0.25">
      <c r="A8" s="100" t="s">
        <v>218</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row>
    <row r="9" spans="1:149"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row>
    <row r="10" spans="1:149" s="5" customFormat="1" ht="31.5" customHeight="1" x14ac:dyDescent="0.25">
      <c r="A10" s="135" t="s">
        <v>351</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row>
    <row r="12" spans="1:149" s="3" customFormat="1" ht="93" customHeight="1" x14ac:dyDescent="0.2">
      <c r="A12" s="111" t="s">
        <v>0</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7"/>
      <c r="BJ12" s="110" t="s">
        <v>338</v>
      </c>
      <c r="BK12" s="111"/>
      <c r="BL12" s="111"/>
      <c r="BM12" s="111"/>
      <c r="BN12" s="111"/>
      <c r="BO12" s="111"/>
      <c r="BP12" s="111"/>
      <c r="BQ12" s="111"/>
      <c r="BR12" s="111"/>
      <c r="BS12" s="111"/>
      <c r="BT12" s="111"/>
      <c r="BU12" s="111"/>
      <c r="BV12" s="111"/>
      <c r="BW12" s="111"/>
      <c r="BX12" s="111"/>
      <c r="BY12" s="111"/>
      <c r="BZ12" s="111"/>
      <c r="CA12" s="111"/>
      <c r="CB12" s="111"/>
      <c r="CC12" s="111"/>
      <c r="CD12" s="111"/>
      <c r="CE12" s="112"/>
      <c r="CF12" s="110" t="s">
        <v>339</v>
      </c>
      <c r="CG12" s="111"/>
      <c r="CH12" s="111"/>
      <c r="CI12" s="111"/>
      <c r="CJ12" s="111"/>
      <c r="CK12" s="111"/>
      <c r="CL12" s="111"/>
      <c r="CM12" s="111"/>
      <c r="CN12" s="111"/>
      <c r="CO12" s="111"/>
      <c r="CP12" s="111"/>
      <c r="CQ12" s="111"/>
      <c r="CR12" s="111"/>
      <c r="CS12" s="111"/>
      <c r="CT12" s="111"/>
      <c r="CU12" s="111"/>
      <c r="CV12" s="111"/>
      <c r="CW12" s="111"/>
      <c r="CX12" s="111"/>
      <c r="CY12" s="111"/>
      <c r="CZ12" s="111"/>
      <c r="DA12" s="112"/>
      <c r="DB12" s="110" t="s">
        <v>340</v>
      </c>
      <c r="DC12" s="111"/>
      <c r="DD12" s="111"/>
      <c r="DE12" s="111"/>
      <c r="DF12" s="111"/>
      <c r="DG12" s="111"/>
      <c r="DH12" s="111"/>
      <c r="DI12" s="111"/>
      <c r="DJ12" s="111"/>
      <c r="DK12" s="111"/>
      <c r="DL12" s="111"/>
      <c r="DM12" s="111"/>
      <c r="DN12" s="111"/>
      <c r="DO12" s="111"/>
      <c r="DP12" s="111"/>
      <c r="DQ12" s="111"/>
      <c r="DR12" s="111"/>
      <c r="DS12" s="111"/>
      <c r="DT12" s="111"/>
      <c r="DU12" s="111"/>
      <c r="DV12" s="111"/>
      <c r="DW12" s="112"/>
      <c r="DX12" s="110" t="s">
        <v>219</v>
      </c>
      <c r="DY12" s="111"/>
      <c r="DZ12" s="111"/>
      <c r="EA12" s="111"/>
      <c r="EB12" s="111"/>
      <c r="EC12" s="111"/>
      <c r="ED12" s="111"/>
      <c r="EE12" s="111"/>
      <c r="EF12" s="111"/>
      <c r="EG12" s="111"/>
      <c r="EH12" s="111"/>
      <c r="EI12" s="111"/>
      <c r="EJ12" s="111"/>
      <c r="EK12" s="111"/>
      <c r="EL12" s="111"/>
      <c r="EM12" s="111"/>
      <c r="EN12" s="111"/>
      <c r="EO12" s="111"/>
      <c r="EP12" s="111"/>
      <c r="EQ12" s="111"/>
      <c r="ER12" s="111"/>
      <c r="ES12" s="111"/>
    </row>
    <row r="13" spans="1:149" s="3" customFormat="1" ht="27" customHeight="1" x14ac:dyDescent="0.2">
      <c r="A13" s="114" t="s">
        <v>25</v>
      </c>
      <c r="B13" s="114"/>
      <c r="C13" s="114"/>
      <c r="D13" s="114"/>
      <c r="E13" s="114"/>
      <c r="F13" s="117" t="s">
        <v>220</v>
      </c>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29"/>
      <c r="BK13" s="130"/>
      <c r="BL13" s="130"/>
      <c r="BM13" s="130"/>
      <c r="BN13" s="130"/>
      <c r="BO13" s="130"/>
      <c r="BP13" s="130"/>
      <c r="BQ13" s="130"/>
      <c r="BR13" s="130"/>
      <c r="BS13" s="130"/>
      <c r="BT13" s="130"/>
      <c r="BU13" s="130"/>
      <c r="BV13" s="130"/>
      <c r="BW13" s="130"/>
      <c r="BX13" s="130"/>
      <c r="BY13" s="130"/>
      <c r="BZ13" s="130"/>
      <c r="CA13" s="130"/>
      <c r="CB13" s="130"/>
      <c r="CC13" s="130"/>
      <c r="CD13" s="130"/>
      <c r="CE13" s="131"/>
      <c r="CF13" s="129"/>
      <c r="CG13" s="130"/>
      <c r="CH13" s="130"/>
      <c r="CI13" s="130"/>
      <c r="CJ13" s="130"/>
      <c r="CK13" s="130"/>
      <c r="CL13" s="130"/>
      <c r="CM13" s="130"/>
      <c r="CN13" s="130"/>
      <c r="CO13" s="130"/>
      <c r="CP13" s="130"/>
      <c r="CQ13" s="130"/>
      <c r="CR13" s="130"/>
      <c r="CS13" s="130"/>
      <c r="CT13" s="130"/>
      <c r="CU13" s="130"/>
      <c r="CV13" s="130"/>
      <c r="CW13" s="130"/>
      <c r="CX13" s="130"/>
      <c r="CY13" s="130"/>
      <c r="CZ13" s="130"/>
      <c r="DA13" s="131"/>
      <c r="DB13" s="129"/>
      <c r="DC13" s="130"/>
      <c r="DD13" s="130"/>
      <c r="DE13" s="130"/>
      <c r="DF13" s="130"/>
      <c r="DG13" s="130"/>
      <c r="DH13" s="130"/>
      <c r="DI13" s="130"/>
      <c r="DJ13" s="130"/>
      <c r="DK13" s="130"/>
      <c r="DL13" s="130"/>
      <c r="DM13" s="130"/>
      <c r="DN13" s="130"/>
      <c r="DO13" s="130"/>
      <c r="DP13" s="130"/>
      <c r="DQ13" s="130"/>
      <c r="DR13" s="130"/>
      <c r="DS13" s="130"/>
      <c r="DT13" s="130"/>
      <c r="DU13" s="130"/>
      <c r="DV13" s="130"/>
      <c r="DW13" s="131"/>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row>
    <row r="14" spans="1:149" s="3" customFormat="1" ht="40.5" customHeight="1" x14ac:dyDescent="0.2">
      <c r="A14" s="114" t="s">
        <v>36</v>
      </c>
      <c r="B14" s="114"/>
      <c r="C14" s="114"/>
      <c r="D14" s="114"/>
      <c r="E14" s="114"/>
      <c r="F14" s="117" t="s">
        <v>221</v>
      </c>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29">
        <v>322.65499999999997</v>
      </c>
      <c r="BK14" s="130"/>
      <c r="BL14" s="130"/>
      <c r="BM14" s="130"/>
      <c r="BN14" s="130"/>
      <c r="BO14" s="130"/>
      <c r="BP14" s="130"/>
      <c r="BQ14" s="130"/>
      <c r="BR14" s="130"/>
      <c r="BS14" s="130"/>
      <c r="BT14" s="130"/>
      <c r="BU14" s="130"/>
      <c r="BV14" s="130"/>
      <c r="BW14" s="130"/>
      <c r="BX14" s="130"/>
      <c r="BY14" s="130"/>
      <c r="BZ14" s="130"/>
      <c r="CA14" s="130"/>
      <c r="CB14" s="130"/>
      <c r="CC14" s="130"/>
      <c r="CD14" s="130"/>
      <c r="CE14" s="131"/>
      <c r="CF14" s="138">
        <v>1376.8430000000001</v>
      </c>
      <c r="CG14" s="139"/>
      <c r="CH14" s="139"/>
      <c r="CI14" s="139"/>
      <c r="CJ14" s="139"/>
      <c r="CK14" s="139"/>
      <c r="CL14" s="139"/>
      <c r="CM14" s="139"/>
      <c r="CN14" s="139"/>
      <c r="CO14" s="139"/>
      <c r="CP14" s="139"/>
      <c r="CQ14" s="139"/>
      <c r="CR14" s="139"/>
      <c r="CS14" s="139"/>
      <c r="CT14" s="139"/>
      <c r="CU14" s="139"/>
      <c r="CV14" s="139"/>
      <c r="CW14" s="139"/>
      <c r="CX14" s="139"/>
      <c r="CY14" s="139"/>
      <c r="CZ14" s="139"/>
      <c r="DA14" s="140"/>
      <c r="DB14" s="132">
        <v>443.43599999999998</v>
      </c>
      <c r="DC14" s="133"/>
      <c r="DD14" s="133"/>
      <c r="DE14" s="133"/>
      <c r="DF14" s="133"/>
      <c r="DG14" s="133"/>
      <c r="DH14" s="133"/>
      <c r="DI14" s="133"/>
      <c r="DJ14" s="133"/>
      <c r="DK14" s="133"/>
      <c r="DL14" s="133"/>
      <c r="DM14" s="133"/>
      <c r="DN14" s="133"/>
      <c r="DO14" s="133"/>
      <c r="DP14" s="133"/>
      <c r="DQ14" s="133"/>
      <c r="DR14" s="133"/>
      <c r="DS14" s="133"/>
      <c r="DT14" s="133"/>
      <c r="DU14" s="133"/>
      <c r="DV14" s="133"/>
      <c r="DW14" s="134"/>
      <c r="DX14" s="133">
        <v>10639.7</v>
      </c>
      <c r="DY14" s="133"/>
      <c r="DZ14" s="133"/>
      <c r="EA14" s="133"/>
      <c r="EB14" s="133"/>
      <c r="EC14" s="133"/>
      <c r="ED14" s="133"/>
      <c r="EE14" s="133"/>
      <c r="EF14" s="133"/>
      <c r="EG14" s="133"/>
      <c r="EH14" s="133"/>
      <c r="EI14" s="133"/>
      <c r="EJ14" s="133"/>
      <c r="EK14" s="133"/>
      <c r="EL14" s="133"/>
      <c r="EM14" s="133"/>
      <c r="EN14" s="133"/>
      <c r="EO14" s="133"/>
      <c r="EP14" s="133"/>
      <c r="EQ14" s="133"/>
      <c r="ER14" s="133"/>
      <c r="ES14" s="133"/>
    </row>
    <row r="15" spans="1:149" s="3" customFormat="1" ht="27" customHeight="1" x14ac:dyDescent="0.2">
      <c r="A15" s="114" t="s">
        <v>41</v>
      </c>
      <c r="B15" s="114"/>
      <c r="C15" s="114"/>
      <c r="D15" s="114"/>
      <c r="E15" s="114"/>
      <c r="F15" s="117" t="s">
        <v>222</v>
      </c>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29">
        <v>0</v>
      </c>
      <c r="BK15" s="130"/>
      <c r="BL15" s="130"/>
      <c r="BM15" s="130"/>
      <c r="BN15" s="130"/>
      <c r="BO15" s="130"/>
      <c r="BP15" s="130"/>
      <c r="BQ15" s="130"/>
      <c r="BR15" s="130"/>
      <c r="BS15" s="130"/>
      <c r="BT15" s="130"/>
      <c r="BU15" s="130"/>
      <c r="BV15" s="130"/>
      <c r="BW15" s="130"/>
      <c r="BX15" s="130"/>
      <c r="BY15" s="130"/>
      <c r="BZ15" s="130"/>
      <c r="CA15" s="130"/>
      <c r="CB15" s="130"/>
      <c r="CC15" s="130"/>
      <c r="CD15" s="130"/>
      <c r="CE15" s="131"/>
      <c r="CF15" s="129">
        <v>0</v>
      </c>
      <c r="CG15" s="130"/>
      <c r="CH15" s="130"/>
      <c r="CI15" s="130"/>
      <c r="CJ15" s="130"/>
      <c r="CK15" s="130"/>
      <c r="CL15" s="130"/>
      <c r="CM15" s="130"/>
      <c r="CN15" s="130"/>
      <c r="CO15" s="130"/>
      <c r="CP15" s="130"/>
      <c r="CQ15" s="130"/>
      <c r="CR15" s="130"/>
      <c r="CS15" s="130"/>
      <c r="CT15" s="130"/>
      <c r="CU15" s="130"/>
      <c r="CV15" s="130"/>
      <c r="CW15" s="130"/>
      <c r="CX15" s="130"/>
      <c r="CY15" s="130"/>
      <c r="CZ15" s="130"/>
      <c r="DA15" s="131"/>
      <c r="DB15" s="129">
        <v>0</v>
      </c>
      <c r="DC15" s="130"/>
      <c r="DD15" s="130"/>
      <c r="DE15" s="130"/>
      <c r="DF15" s="130"/>
      <c r="DG15" s="130"/>
      <c r="DH15" s="130"/>
      <c r="DI15" s="130"/>
      <c r="DJ15" s="130"/>
      <c r="DK15" s="130"/>
      <c r="DL15" s="130"/>
      <c r="DM15" s="130"/>
      <c r="DN15" s="130"/>
      <c r="DO15" s="130"/>
      <c r="DP15" s="130"/>
      <c r="DQ15" s="130"/>
      <c r="DR15" s="130"/>
      <c r="DS15" s="130"/>
      <c r="DT15" s="130"/>
      <c r="DU15" s="130"/>
      <c r="DV15" s="130"/>
      <c r="DW15" s="131"/>
      <c r="DX15" s="130">
        <v>0</v>
      </c>
      <c r="DY15" s="130"/>
      <c r="DZ15" s="130"/>
      <c r="EA15" s="130"/>
      <c r="EB15" s="130"/>
      <c r="EC15" s="130"/>
      <c r="ED15" s="130"/>
      <c r="EE15" s="130"/>
      <c r="EF15" s="130"/>
      <c r="EG15" s="130"/>
      <c r="EH15" s="130"/>
      <c r="EI15" s="130"/>
      <c r="EJ15" s="130"/>
      <c r="EK15" s="130"/>
      <c r="EL15" s="130"/>
      <c r="EM15" s="130"/>
      <c r="EN15" s="130"/>
      <c r="EO15" s="130"/>
      <c r="EP15" s="130"/>
      <c r="EQ15" s="130"/>
      <c r="ER15" s="130"/>
      <c r="ES15" s="130"/>
    </row>
  </sheetData>
  <mergeCells count="27">
    <mergeCell ref="DX15:ES15"/>
    <mergeCell ref="A13:E13"/>
    <mergeCell ref="DI2:ES2"/>
    <mergeCell ref="DI4:ES4"/>
    <mergeCell ref="A8:ES8"/>
    <mergeCell ref="A10:ES10"/>
    <mergeCell ref="A12:BI12"/>
    <mergeCell ref="DB12:DW12"/>
    <mergeCell ref="DX12:ES12"/>
    <mergeCell ref="CF12:DA12"/>
    <mergeCell ref="BJ12:CE12"/>
    <mergeCell ref="DX14:ES14"/>
    <mergeCell ref="CF13:DA13"/>
    <mergeCell ref="CF14:DA14"/>
    <mergeCell ref="BJ14:CE14"/>
    <mergeCell ref="DX13:ES13"/>
    <mergeCell ref="CF15:DA15"/>
    <mergeCell ref="BJ13:CE13"/>
    <mergeCell ref="F13:BI13"/>
    <mergeCell ref="DB13:DW13"/>
    <mergeCell ref="A14:E14"/>
    <mergeCell ref="F14:BI14"/>
    <mergeCell ref="DB14:DW14"/>
    <mergeCell ref="BJ15:CE15"/>
    <mergeCell ref="A15:E15"/>
    <mergeCell ref="F15:BI15"/>
    <mergeCell ref="DB15:DW15"/>
  </mergeCells>
  <printOptions horizontalCentered="1"/>
  <pageMargins left="0.70866141732283472" right="0.70866141732283472" top="0.74803149606299213" bottom="0.74803149606299213" header="0.31496062992125984" footer="0.31496062992125984"/>
  <pageSetup paperSize="9"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8"/>
  <sheetViews>
    <sheetView topLeftCell="A5" workbookViewId="0">
      <selection activeCell="CD17" sqref="CD17:CK17"/>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s="3" customFormat="1" ht="12.75" x14ac:dyDescent="0.2">
      <c r="BQ1" s="3" t="s">
        <v>225</v>
      </c>
    </row>
    <row r="2" spans="1:105" s="3" customFormat="1" ht="39.75" customHeight="1" x14ac:dyDescent="0.2">
      <c r="BQ2" s="98" t="s">
        <v>3</v>
      </c>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row>
    <row r="3" spans="1:105" ht="3" customHeight="1" x14ac:dyDescent="0.25"/>
    <row r="4" spans="1:105" s="4" customFormat="1" ht="24" customHeight="1" x14ac:dyDescent="0.2">
      <c r="BQ4" s="97" t="s">
        <v>4</v>
      </c>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row>
    <row r="6" spans="1:105" x14ac:dyDescent="0.25">
      <c r="DA6" s="6"/>
    </row>
    <row r="8" spans="1:105" s="5" customFormat="1" ht="16.5" x14ac:dyDescent="0.25">
      <c r="A8" s="100" t="s">
        <v>218</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31.5" customHeight="1" x14ac:dyDescent="0.25">
      <c r="A10" s="135" t="s">
        <v>350</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row>
    <row r="12" spans="1:105" s="3" customFormat="1" ht="42" customHeight="1" x14ac:dyDescent="0.2">
      <c r="A12" s="123" t="s">
        <v>226</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4"/>
      <c r="AH12" s="110" t="s">
        <v>227</v>
      </c>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2"/>
      <c r="BF12" s="110" t="s">
        <v>228</v>
      </c>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2"/>
      <c r="CD12" s="110" t="s">
        <v>229</v>
      </c>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row>
    <row r="13" spans="1:105" s="3" customFormat="1" ht="30" customHeight="1" x14ac:dyDescent="0.2">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6"/>
      <c r="AH13" s="110" t="s">
        <v>223</v>
      </c>
      <c r="AI13" s="111"/>
      <c r="AJ13" s="111"/>
      <c r="AK13" s="111"/>
      <c r="AL13" s="111"/>
      <c r="AM13" s="111"/>
      <c r="AN13" s="111"/>
      <c r="AO13" s="112"/>
      <c r="AP13" s="110" t="s">
        <v>230</v>
      </c>
      <c r="AQ13" s="111"/>
      <c r="AR13" s="111"/>
      <c r="AS13" s="111"/>
      <c r="AT13" s="111"/>
      <c r="AU13" s="111"/>
      <c r="AV13" s="111"/>
      <c r="AW13" s="112"/>
      <c r="AX13" s="110" t="s">
        <v>231</v>
      </c>
      <c r="AY13" s="111"/>
      <c r="AZ13" s="111"/>
      <c r="BA13" s="111"/>
      <c r="BB13" s="111"/>
      <c r="BC13" s="111"/>
      <c r="BD13" s="111"/>
      <c r="BE13" s="112"/>
      <c r="BF13" s="110" t="s">
        <v>223</v>
      </c>
      <c r="BG13" s="111"/>
      <c r="BH13" s="111"/>
      <c r="BI13" s="111"/>
      <c r="BJ13" s="111"/>
      <c r="BK13" s="111"/>
      <c r="BL13" s="111"/>
      <c r="BM13" s="112"/>
      <c r="BN13" s="110" t="s">
        <v>230</v>
      </c>
      <c r="BO13" s="111"/>
      <c r="BP13" s="111"/>
      <c r="BQ13" s="111"/>
      <c r="BR13" s="111"/>
      <c r="BS13" s="111"/>
      <c r="BT13" s="111"/>
      <c r="BU13" s="112"/>
      <c r="BV13" s="110" t="s">
        <v>231</v>
      </c>
      <c r="BW13" s="111"/>
      <c r="BX13" s="111"/>
      <c r="BY13" s="111"/>
      <c r="BZ13" s="111"/>
      <c r="CA13" s="111"/>
      <c r="CB13" s="111"/>
      <c r="CC13" s="112"/>
      <c r="CD13" s="110" t="s">
        <v>223</v>
      </c>
      <c r="CE13" s="111"/>
      <c r="CF13" s="111"/>
      <c r="CG13" s="111"/>
      <c r="CH13" s="111"/>
      <c r="CI13" s="111"/>
      <c r="CJ13" s="111"/>
      <c r="CK13" s="112"/>
      <c r="CL13" s="110" t="s">
        <v>230</v>
      </c>
      <c r="CM13" s="111"/>
      <c r="CN13" s="111"/>
      <c r="CO13" s="111"/>
      <c r="CP13" s="111"/>
      <c r="CQ13" s="111"/>
      <c r="CR13" s="111"/>
      <c r="CS13" s="112"/>
      <c r="CT13" s="110" t="s">
        <v>231</v>
      </c>
      <c r="CU13" s="111"/>
      <c r="CV13" s="111"/>
      <c r="CW13" s="111"/>
      <c r="CX13" s="111"/>
      <c r="CY13" s="111"/>
      <c r="CZ13" s="111"/>
      <c r="DA13" s="111"/>
    </row>
    <row r="14" spans="1:105" s="3" customFormat="1" ht="15" customHeight="1" x14ac:dyDescent="0.2">
      <c r="A14" s="114" t="s">
        <v>25</v>
      </c>
      <c r="B14" s="114"/>
      <c r="C14" s="114"/>
      <c r="D14" s="114"/>
      <c r="E14" s="114"/>
      <c r="F14" s="117" t="s">
        <v>232</v>
      </c>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8"/>
      <c r="AH14" s="106">
        <v>1</v>
      </c>
      <c r="AI14" s="107"/>
      <c r="AJ14" s="107"/>
      <c r="AK14" s="107"/>
      <c r="AL14" s="107"/>
      <c r="AM14" s="107"/>
      <c r="AN14" s="107"/>
      <c r="AO14" s="108"/>
      <c r="AP14" s="106"/>
      <c r="AQ14" s="107"/>
      <c r="AR14" s="107"/>
      <c r="AS14" s="107"/>
      <c r="AT14" s="107"/>
      <c r="AU14" s="107"/>
      <c r="AV14" s="107"/>
      <c r="AW14" s="108"/>
      <c r="AX14" s="106"/>
      <c r="AY14" s="107"/>
      <c r="AZ14" s="107"/>
      <c r="BA14" s="107"/>
      <c r="BB14" s="107"/>
      <c r="BC14" s="107"/>
      <c r="BD14" s="107"/>
      <c r="BE14" s="108"/>
      <c r="BF14" s="106">
        <v>15</v>
      </c>
      <c r="BG14" s="107"/>
      <c r="BH14" s="107"/>
      <c r="BI14" s="107"/>
      <c r="BJ14" s="107"/>
      <c r="BK14" s="107"/>
      <c r="BL14" s="107"/>
      <c r="BM14" s="108"/>
      <c r="BN14" s="106"/>
      <c r="BO14" s="107"/>
      <c r="BP14" s="107"/>
      <c r="BQ14" s="107"/>
      <c r="BR14" s="107"/>
      <c r="BS14" s="107"/>
      <c r="BT14" s="107"/>
      <c r="BU14" s="108"/>
      <c r="BV14" s="106"/>
      <c r="BW14" s="107"/>
      <c r="BX14" s="107"/>
      <c r="BY14" s="107"/>
      <c r="BZ14" s="107"/>
      <c r="CA14" s="107"/>
      <c r="CB14" s="107"/>
      <c r="CC14" s="108"/>
      <c r="CD14" s="141">
        <f>0.55/1.2</f>
        <v>0.45833333333333337</v>
      </c>
      <c r="CE14" s="142"/>
      <c r="CF14" s="142"/>
      <c r="CG14" s="142"/>
      <c r="CH14" s="142"/>
      <c r="CI14" s="142"/>
      <c r="CJ14" s="142"/>
      <c r="CK14" s="143"/>
      <c r="CL14" s="106"/>
      <c r="CM14" s="107"/>
      <c r="CN14" s="107"/>
      <c r="CO14" s="107"/>
      <c r="CP14" s="107"/>
      <c r="CQ14" s="107"/>
      <c r="CR14" s="107"/>
      <c r="CS14" s="108"/>
      <c r="CT14" s="106"/>
      <c r="CU14" s="107"/>
      <c r="CV14" s="107"/>
      <c r="CW14" s="107"/>
      <c r="CX14" s="107"/>
      <c r="CY14" s="107"/>
      <c r="CZ14" s="107"/>
      <c r="DA14" s="107"/>
    </row>
    <row r="15" spans="1:105" s="3" customFormat="1" ht="27.75" customHeight="1" x14ac:dyDescent="0.2">
      <c r="A15" s="114"/>
      <c r="B15" s="114"/>
      <c r="C15" s="114"/>
      <c r="D15" s="114"/>
      <c r="E15" s="114"/>
      <c r="F15" s="115" t="s">
        <v>233</v>
      </c>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6"/>
      <c r="AH15" s="106">
        <v>1</v>
      </c>
      <c r="AI15" s="107"/>
      <c r="AJ15" s="107"/>
      <c r="AK15" s="107"/>
      <c r="AL15" s="107"/>
      <c r="AM15" s="107"/>
      <c r="AN15" s="107"/>
      <c r="AO15" s="108"/>
      <c r="AP15" s="106"/>
      <c r="AQ15" s="107"/>
      <c r="AR15" s="107"/>
      <c r="AS15" s="107"/>
      <c r="AT15" s="107"/>
      <c r="AU15" s="107"/>
      <c r="AV15" s="107"/>
      <c r="AW15" s="108"/>
      <c r="AX15" s="106"/>
      <c r="AY15" s="107"/>
      <c r="AZ15" s="107"/>
      <c r="BA15" s="107"/>
      <c r="BB15" s="107"/>
      <c r="BC15" s="107"/>
      <c r="BD15" s="107"/>
      <c r="BE15" s="108"/>
      <c r="BF15" s="106">
        <v>15</v>
      </c>
      <c r="BG15" s="107"/>
      <c r="BH15" s="107"/>
      <c r="BI15" s="107"/>
      <c r="BJ15" s="107"/>
      <c r="BK15" s="107"/>
      <c r="BL15" s="107"/>
      <c r="BM15" s="108"/>
      <c r="BN15" s="106"/>
      <c r="BO15" s="107"/>
      <c r="BP15" s="107"/>
      <c r="BQ15" s="107"/>
      <c r="BR15" s="107"/>
      <c r="BS15" s="107"/>
      <c r="BT15" s="107"/>
      <c r="BU15" s="108"/>
      <c r="BV15" s="106"/>
      <c r="BW15" s="107"/>
      <c r="BX15" s="107"/>
      <c r="BY15" s="107"/>
      <c r="BZ15" s="107"/>
      <c r="CA15" s="107"/>
      <c r="CB15" s="107"/>
      <c r="CC15" s="108"/>
      <c r="CD15" s="141">
        <f>0.55/1.2</f>
        <v>0.45833333333333337</v>
      </c>
      <c r="CE15" s="142"/>
      <c r="CF15" s="142"/>
      <c r="CG15" s="142"/>
      <c r="CH15" s="142"/>
      <c r="CI15" s="142"/>
      <c r="CJ15" s="142"/>
      <c r="CK15" s="143"/>
      <c r="CL15" s="106"/>
      <c r="CM15" s="107"/>
      <c r="CN15" s="107"/>
      <c r="CO15" s="107"/>
      <c r="CP15" s="107"/>
      <c r="CQ15" s="107"/>
      <c r="CR15" s="107"/>
      <c r="CS15" s="108"/>
      <c r="CT15" s="106"/>
      <c r="CU15" s="107"/>
      <c r="CV15" s="107"/>
      <c r="CW15" s="107"/>
      <c r="CX15" s="107"/>
      <c r="CY15" s="107"/>
      <c r="CZ15" s="107"/>
      <c r="DA15" s="107"/>
    </row>
    <row r="16" spans="1:105" s="3" customFormat="1" ht="15" customHeight="1" x14ac:dyDescent="0.2">
      <c r="A16" s="114" t="s">
        <v>36</v>
      </c>
      <c r="B16" s="114"/>
      <c r="C16" s="114"/>
      <c r="D16" s="114"/>
      <c r="E16" s="114"/>
      <c r="F16" s="117" t="s">
        <v>234</v>
      </c>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8"/>
      <c r="AH16" s="106">
        <v>3</v>
      </c>
      <c r="AI16" s="107"/>
      <c r="AJ16" s="107"/>
      <c r="AK16" s="107"/>
      <c r="AL16" s="107"/>
      <c r="AM16" s="107"/>
      <c r="AN16" s="107"/>
      <c r="AO16" s="108"/>
      <c r="AP16" s="106"/>
      <c r="AQ16" s="107"/>
      <c r="AR16" s="107"/>
      <c r="AS16" s="107"/>
      <c r="AT16" s="107"/>
      <c r="AU16" s="107"/>
      <c r="AV16" s="107"/>
      <c r="AW16" s="108"/>
      <c r="AX16" s="106"/>
      <c r="AY16" s="107"/>
      <c r="AZ16" s="107"/>
      <c r="BA16" s="107"/>
      <c r="BB16" s="107"/>
      <c r="BC16" s="107"/>
      <c r="BD16" s="107"/>
      <c r="BE16" s="108"/>
      <c r="BF16" s="106">
        <v>205</v>
      </c>
      <c r="BG16" s="107"/>
      <c r="BH16" s="107"/>
      <c r="BI16" s="107"/>
      <c r="BJ16" s="107"/>
      <c r="BK16" s="107"/>
      <c r="BL16" s="107"/>
      <c r="BM16" s="108"/>
      <c r="BN16" s="106"/>
      <c r="BO16" s="107"/>
      <c r="BP16" s="107"/>
      <c r="BQ16" s="107"/>
      <c r="BR16" s="107"/>
      <c r="BS16" s="107"/>
      <c r="BT16" s="107"/>
      <c r="BU16" s="108"/>
      <c r="BV16" s="106"/>
      <c r="BW16" s="107"/>
      <c r="BX16" s="107"/>
      <c r="BY16" s="107"/>
      <c r="BZ16" s="107"/>
      <c r="CA16" s="107"/>
      <c r="CB16" s="107"/>
      <c r="CC16" s="108"/>
      <c r="CD16" s="106">
        <f>117.696/1.2</f>
        <v>98.08</v>
      </c>
      <c r="CE16" s="107"/>
      <c r="CF16" s="107"/>
      <c r="CG16" s="107"/>
      <c r="CH16" s="107"/>
      <c r="CI16" s="107"/>
      <c r="CJ16" s="107"/>
      <c r="CK16" s="108"/>
      <c r="CL16" s="106"/>
      <c r="CM16" s="107"/>
      <c r="CN16" s="107"/>
      <c r="CO16" s="107"/>
      <c r="CP16" s="107"/>
      <c r="CQ16" s="107"/>
      <c r="CR16" s="107"/>
      <c r="CS16" s="108"/>
      <c r="CT16" s="106"/>
      <c r="CU16" s="107"/>
      <c r="CV16" s="107"/>
      <c r="CW16" s="107"/>
      <c r="CX16" s="107"/>
      <c r="CY16" s="107"/>
      <c r="CZ16" s="107"/>
      <c r="DA16" s="107"/>
    </row>
    <row r="17" spans="1:105" s="3" customFormat="1" ht="27.75" customHeight="1" x14ac:dyDescent="0.2">
      <c r="A17" s="114"/>
      <c r="B17" s="114"/>
      <c r="C17" s="114"/>
      <c r="D17" s="114"/>
      <c r="E17" s="114"/>
      <c r="F17" s="115" t="s">
        <v>235</v>
      </c>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6"/>
      <c r="AH17" s="106">
        <v>3</v>
      </c>
      <c r="AI17" s="107"/>
      <c r="AJ17" s="107"/>
      <c r="AK17" s="107"/>
      <c r="AL17" s="107"/>
      <c r="AM17" s="107"/>
      <c r="AN17" s="107"/>
      <c r="AO17" s="108"/>
      <c r="AP17" s="106"/>
      <c r="AQ17" s="107"/>
      <c r="AR17" s="107"/>
      <c r="AS17" s="107"/>
      <c r="AT17" s="107"/>
      <c r="AU17" s="107"/>
      <c r="AV17" s="107"/>
      <c r="AW17" s="108"/>
      <c r="AX17" s="106"/>
      <c r="AY17" s="107"/>
      <c r="AZ17" s="107"/>
      <c r="BA17" s="107"/>
      <c r="BB17" s="107"/>
      <c r="BC17" s="107"/>
      <c r="BD17" s="107"/>
      <c r="BE17" s="108"/>
      <c r="BF17" s="106">
        <v>205</v>
      </c>
      <c r="BG17" s="107"/>
      <c r="BH17" s="107"/>
      <c r="BI17" s="107"/>
      <c r="BJ17" s="107"/>
      <c r="BK17" s="107"/>
      <c r="BL17" s="107"/>
      <c r="BM17" s="108"/>
      <c r="BN17" s="106"/>
      <c r="BO17" s="107"/>
      <c r="BP17" s="107"/>
      <c r="BQ17" s="107"/>
      <c r="BR17" s="107"/>
      <c r="BS17" s="107"/>
      <c r="BT17" s="107"/>
      <c r="BU17" s="108"/>
      <c r="BV17" s="106"/>
      <c r="BW17" s="107"/>
      <c r="BX17" s="107"/>
      <c r="BY17" s="107"/>
      <c r="BZ17" s="107"/>
      <c r="CA17" s="107"/>
      <c r="CB17" s="107"/>
      <c r="CC17" s="108"/>
      <c r="CD17" s="106">
        <f>CD16</f>
        <v>98.08</v>
      </c>
      <c r="CE17" s="107"/>
      <c r="CF17" s="107"/>
      <c r="CG17" s="107"/>
      <c r="CH17" s="107"/>
      <c r="CI17" s="107"/>
      <c r="CJ17" s="107"/>
      <c r="CK17" s="108"/>
      <c r="CL17" s="106"/>
      <c r="CM17" s="107"/>
      <c r="CN17" s="107"/>
      <c r="CO17" s="107"/>
      <c r="CP17" s="107"/>
      <c r="CQ17" s="107"/>
      <c r="CR17" s="107"/>
      <c r="CS17" s="108"/>
      <c r="CT17" s="106"/>
      <c r="CU17" s="107"/>
      <c r="CV17" s="107"/>
      <c r="CW17" s="107"/>
      <c r="CX17" s="107"/>
      <c r="CY17" s="107"/>
      <c r="CZ17" s="107"/>
      <c r="DA17" s="107"/>
    </row>
    <row r="18" spans="1:105" s="3" customFormat="1" ht="15" customHeight="1" x14ac:dyDescent="0.2">
      <c r="A18" s="114" t="s">
        <v>41</v>
      </c>
      <c r="B18" s="114"/>
      <c r="C18" s="114"/>
      <c r="D18" s="114"/>
      <c r="E18" s="114"/>
      <c r="F18" s="117" t="s">
        <v>236</v>
      </c>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8"/>
      <c r="AH18" s="106"/>
      <c r="AI18" s="107"/>
      <c r="AJ18" s="107"/>
      <c r="AK18" s="107"/>
      <c r="AL18" s="107"/>
      <c r="AM18" s="107"/>
      <c r="AN18" s="107"/>
      <c r="AO18" s="108"/>
      <c r="AP18" s="106"/>
      <c r="AQ18" s="107"/>
      <c r="AR18" s="107"/>
      <c r="AS18" s="107"/>
      <c r="AT18" s="107"/>
      <c r="AU18" s="107"/>
      <c r="AV18" s="107"/>
      <c r="AW18" s="108"/>
      <c r="AX18" s="106"/>
      <c r="AY18" s="107"/>
      <c r="AZ18" s="107"/>
      <c r="BA18" s="107"/>
      <c r="BB18" s="107"/>
      <c r="BC18" s="107"/>
      <c r="BD18" s="107"/>
      <c r="BE18" s="108"/>
      <c r="BF18" s="106"/>
      <c r="BG18" s="107"/>
      <c r="BH18" s="107"/>
      <c r="BI18" s="107"/>
      <c r="BJ18" s="107"/>
      <c r="BK18" s="107"/>
      <c r="BL18" s="107"/>
      <c r="BM18" s="108"/>
      <c r="BN18" s="106"/>
      <c r="BO18" s="107"/>
      <c r="BP18" s="107"/>
      <c r="BQ18" s="107"/>
      <c r="BR18" s="107"/>
      <c r="BS18" s="107"/>
      <c r="BT18" s="107"/>
      <c r="BU18" s="108"/>
      <c r="BV18" s="106"/>
      <c r="BW18" s="107"/>
      <c r="BX18" s="107"/>
      <c r="BY18" s="107"/>
      <c r="BZ18" s="107"/>
      <c r="CA18" s="107"/>
      <c r="CB18" s="107"/>
      <c r="CC18" s="108"/>
      <c r="CD18" s="106"/>
      <c r="CE18" s="107"/>
      <c r="CF18" s="107"/>
      <c r="CG18" s="107"/>
      <c r="CH18" s="107"/>
      <c r="CI18" s="107"/>
      <c r="CJ18" s="107"/>
      <c r="CK18" s="108"/>
      <c r="CL18" s="106"/>
      <c r="CM18" s="107"/>
      <c r="CN18" s="107"/>
      <c r="CO18" s="107"/>
      <c r="CP18" s="107"/>
      <c r="CQ18" s="107"/>
      <c r="CR18" s="107"/>
      <c r="CS18" s="108"/>
      <c r="CT18" s="106"/>
      <c r="CU18" s="107"/>
      <c r="CV18" s="107"/>
      <c r="CW18" s="107"/>
      <c r="CX18" s="107"/>
      <c r="CY18" s="107"/>
      <c r="CZ18" s="107"/>
      <c r="DA18" s="107"/>
    </row>
    <row r="19" spans="1:105" s="3" customFormat="1" ht="40.5" customHeight="1" x14ac:dyDescent="0.2">
      <c r="A19" s="114"/>
      <c r="B19" s="114"/>
      <c r="C19" s="114"/>
      <c r="D19" s="114"/>
      <c r="E19" s="114"/>
      <c r="F19" s="115" t="s">
        <v>237</v>
      </c>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6"/>
      <c r="AH19" s="106"/>
      <c r="AI19" s="107"/>
      <c r="AJ19" s="107"/>
      <c r="AK19" s="107"/>
      <c r="AL19" s="107"/>
      <c r="AM19" s="107"/>
      <c r="AN19" s="107"/>
      <c r="AO19" s="108"/>
      <c r="AP19" s="106"/>
      <c r="AQ19" s="107"/>
      <c r="AR19" s="107"/>
      <c r="AS19" s="107"/>
      <c r="AT19" s="107"/>
      <c r="AU19" s="107"/>
      <c r="AV19" s="107"/>
      <c r="AW19" s="108"/>
      <c r="AX19" s="106"/>
      <c r="AY19" s="107"/>
      <c r="AZ19" s="107"/>
      <c r="BA19" s="107"/>
      <c r="BB19" s="107"/>
      <c r="BC19" s="107"/>
      <c r="BD19" s="107"/>
      <c r="BE19" s="108"/>
      <c r="BF19" s="106"/>
      <c r="BG19" s="107"/>
      <c r="BH19" s="107"/>
      <c r="BI19" s="107"/>
      <c r="BJ19" s="107"/>
      <c r="BK19" s="107"/>
      <c r="BL19" s="107"/>
      <c r="BM19" s="108"/>
      <c r="BN19" s="106"/>
      <c r="BO19" s="107"/>
      <c r="BP19" s="107"/>
      <c r="BQ19" s="107"/>
      <c r="BR19" s="107"/>
      <c r="BS19" s="107"/>
      <c r="BT19" s="107"/>
      <c r="BU19" s="108"/>
      <c r="BV19" s="106"/>
      <c r="BW19" s="107"/>
      <c r="BX19" s="107"/>
      <c r="BY19" s="107"/>
      <c r="BZ19" s="107"/>
      <c r="CA19" s="107"/>
      <c r="CB19" s="107"/>
      <c r="CC19" s="108"/>
      <c r="CD19" s="106"/>
      <c r="CE19" s="107"/>
      <c r="CF19" s="107"/>
      <c r="CG19" s="107"/>
      <c r="CH19" s="107"/>
      <c r="CI19" s="107"/>
      <c r="CJ19" s="107"/>
      <c r="CK19" s="108"/>
      <c r="CL19" s="106"/>
      <c r="CM19" s="107"/>
      <c r="CN19" s="107"/>
      <c r="CO19" s="107"/>
      <c r="CP19" s="107"/>
      <c r="CQ19" s="107"/>
      <c r="CR19" s="107"/>
      <c r="CS19" s="108"/>
      <c r="CT19" s="106"/>
      <c r="CU19" s="107"/>
      <c r="CV19" s="107"/>
      <c r="CW19" s="107"/>
      <c r="CX19" s="107"/>
      <c r="CY19" s="107"/>
      <c r="CZ19" s="107"/>
      <c r="DA19" s="107"/>
    </row>
    <row r="20" spans="1:105" s="3" customFormat="1" ht="27.75" customHeight="1" x14ac:dyDescent="0.2">
      <c r="A20" s="114" t="s">
        <v>61</v>
      </c>
      <c r="B20" s="114"/>
      <c r="C20" s="114"/>
      <c r="D20" s="114"/>
      <c r="E20" s="114"/>
      <c r="F20" s="117" t="s">
        <v>238</v>
      </c>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8"/>
      <c r="AH20" s="106"/>
      <c r="AI20" s="107"/>
      <c r="AJ20" s="107"/>
      <c r="AK20" s="107"/>
      <c r="AL20" s="107"/>
      <c r="AM20" s="107"/>
      <c r="AN20" s="107"/>
      <c r="AO20" s="108"/>
      <c r="AP20" s="106"/>
      <c r="AQ20" s="107"/>
      <c r="AR20" s="107"/>
      <c r="AS20" s="107"/>
      <c r="AT20" s="107"/>
      <c r="AU20" s="107"/>
      <c r="AV20" s="107"/>
      <c r="AW20" s="108"/>
      <c r="AX20" s="106"/>
      <c r="AY20" s="107"/>
      <c r="AZ20" s="107"/>
      <c r="BA20" s="107"/>
      <c r="BB20" s="107"/>
      <c r="BC20" s="107"/>
      <c r="BD20" s="107"/>
      <c r="BE20" s="108"/>
      <c r="BF20" s="106"/>
      <c r="BG20" s="107"/>
      <c r="BH20" s="107"/>
      <c r="BI20" s="107"/>
      <c r="BJ20" s="107"/>
      <c r="BK20" s="107"/>
      <c r="BL20" s="107"/>
      <c r="BM20" s="108"/>
      <c r="BN20" s="106"/>
      <c r="BO20" s="107"/>
      <c r="BP20" s="107"/>
      <c r="BQ20" s="107"/>
      <c r="BR20" s="107"/>
      <c r="BS20" s="107"/>
      <c r="BT20" s="107"/>
      <c r="BU20" s="108"/>
      <c r="BV20" s="106"/>
      <c r="BW20" s="107"/>
      <c r="BX20" s="107"/>
      <c r="BY20" s="107"/>
      <c r="BZ20" s="107"/>
      <c r="CA20" s="107"/>
      <c r="CB20" s="107"/>
      <c r="CC20" s="108"/>
      <c r="CD20" s="106"/>
      <c r="CE20" s="107"/>
      <c r="CF20" s="107"/>
      <c r="CG20" s="107"/>
      <c r="CH20" s="107"/>
      <c r="CI20" s="107"/>
      <c r="CJ20" s="107"/>
      <c r="CK20" s="108"/>
      <c r="CL20" s="106"/>
      <c r="CM20" s="107"/>
      <c r="CN20" s="107"/>
      <c r="CO20" s="107"/>
      <c r="CP20" s="107"/>
      <c r="CQ20" s="107"/>
      <c r="CR20" s="107"/>
      <c r="CS20" s="108"/>
      <c r="CT20" s="106"/>
      <c r="CU20" s="107"/>
      <c r="CV20" s="107"/>
      <c r="CW20" s="107"/>
      <c r="CX20" s="107"/>
      <c r="CY20" s="107"/>
      <c r="CZ20" s="107"/>
      <c r="DA20" s="107"/>
    </row>
    <row r="21" spans="1:105" s="3" customFormat="1" ht="40.5" customHeight="1" x14ac:dyDescent="0.2">
      <c r="A21" s="114"/>
      <c r="B21" s="114"/>
      <c r="C21" s="114"/>
      <c r="D21" s="114"/>
      <c r="E21" s="114"/>
      <c r="F21" s="115" t="s">
        <v>237</v>
      </c>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6"/>
      <c r="AH21" s="106"/>
      <c r="AI21" s="107"/>
      <c r="AJ21" s="107"/>
      <c r="AK21" s="107"/>
      <c r="AL21" s="107"/>
      <c r="AM21" s="107"/>
      <c r="AN21" s="107"/>
      <c r="AO21" s="108"/>
      <c r="AP21" s="106"/>
      <c r="AQ21" s="107"/>
      <c r="AR21" s="107"/>
      <c r="AS21" s="107"/>
      <c r="AT21" s="107"/>
      <c r="AU21" s="107"/>
      <c r="AV21" s="107"/>
      <c r="AW21" s="108"/>
      <c r="AX21" s="106"/>
      <c r="AY21" s="107"/>
      <c r="AZ21" s="107"/>
      <c r="BA21" s="107"/>
      <c r="BB21" s="107"/>
      <c r="BC21" s="107"/>
      <c r="BD21" s="107"/>
      <c r="BE21" s="108"/>
      <c r="BF21" s="106"/>
      <c r="BG21" s="107"/>
      <c r="BH21" s="107"/>
      <c r="BI21" s="107"/>
      <c r="BJ21" s="107"/>
      <c r="BK21" s="107"/>
      <c r="BL21" s="107"/>
      <c r="BM21" s="108"/>
      <c r="BN21" s="106"/>
      <c r="BO21" s="107"/>
      <c r="BP21" s="107"/>
      <c r="BQ21" s="107"/>
      <c r="BR21" s="107"/>
      <c r="BS21" s="107"/>
      <c r="BT21" s="107"/>
      <c r="BU21" s="108"/>
      <c r="BV21" s="106"/>
      <c r="BW21" s="107"/>
      <c r="BX21" s="107"/>
      <c r="BY21" s="107"/>
      <c r="BZ21" s="107"/>
      <c r="CA21" s="107"/>
      <c r="CB21" s="107"/>
      <c r="CC21" s="108"/>
      <c r="CD21" s="106"/>
      <c r="CE21" s="107"/>
      <c r="CF21" s="107"/>
      <c r="CG21" s="107"/>
      <c r="CH21" s="107"/>
      <c r="CI21" s="107"/>
      <c r="CJ21" s="107"/>
      <c r="CK21" s="108"/>
      <c r="CL21" s="106"/>
      <c r="CM21" s="107"/>
      <c r="CN21" s="107"/>
      <c r="CO21" s="107"/>
      <c r="CP21" s="107"/>
      <c r="CQ21" s="107"/>
      <c r="CR21" s="107"/>
      <c r="CS21" s="108"/>
      <c r="CT21" s="106"/>
      <c r="CU21" s="107"/>
      <c r="CV21" s="107"/>
      <c r="CW21" s="107"/>
      <c r="CX21" s="107"/>
      <c r="CY21" s="107"/>
      <c r="CZ21" s="107"/>
      <c r="DA21" s="107"/>
    </row>
    <row r="22" spans="1:105" s="3" customFormat="1" ht="15" customHeight="1" x14ac:dyDescent="0.2">
      <c r="A22" s="114" t="s">
        <v>81</v>
      </c>
      <c r="B22" s="114"/>
      <c r="C22" s="114"/>
      <c r="D22" s="114"/>
      <c r="E22" s="114"/>
      <c r="F22" s="117" t="s">
        <v>239</v>
      </c>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8"/>
      <c r="AH22" s="106"/>
      <c r="AI22" s="107"/>
      <c r="AJ22" s="107"/>
      <c r="AK22" s="107"/>
      <c r="AL22" s="107"/>
      <c r="AM22" s="107"/>
      <c r="AN22" s="107"/>
      <c r="AO22" s="108"/>
      <c r="AP22" s="106"/>
      <c r="AQ22" s="107"/>
      <c r="AR22" s="107"/>
      <c r="AS22" s="107"/>
      <c r="AT22" s="107"/>
      <c r="AU22" s="107"/>
      <c r="AV22" s="107"/>
      <c r="AW22" s="108"/>
      <c r="AX22" s="106"/>
      <c r="AY22" s="107"/>
      <c r="AZ22" s="107"/>
      <c r="BA22" s="107"/>
      <c r="BB22" s="107"/>
      <c r="BC22" s="107"/>
      <c r="BD22" s="107"/>
      <c r="BE22" s="108"/>
      <c r="BF22" s="106"/>
      <c r="BG22" s="107"/>
      <c r="BH22" s="107"/>
      <c r="BI22" s="107"/>
      <c r="BJ22" s="107"/>
      <c r="BK22" s="107"/>
      <c r="BL22" s="107"/>
      <c r="BM22" s="108"/>
      <c r="BN22" s="106"/>
      <c r="BO22" s="107"/>
      <c r="BP22" s="107"/>
      <c r="BQ22" s="107"/>
      <c r="BR22" s="107"/>
      <c r="BS22" s="107"/>
      <c r="BT22" s="107"/>
      <c r="BU22" s="108"/>
      <c r="BV22" s="106"/>
      <c r="BW22" s="107"/>
      <c r="BX22" s="107"/>
      <c r="BY22" s="107"/>
      <c r="BZ22" s="107"/>
      <c r="CA22" s="107"/>
      <c r="CB22" s="107"/>
      <c r="CC22" s="108"/>
      <c r="CD22" s="106"/>
      <c r="CE22" s="107"/>
      <c r="CF22" s="107"/>
      <c r="CG22" s="107"/>
      <c r="CH22" s="107"/>
      <c r="CI22" s="107"/>
      <c r="CJ22" s="107"/>
      <c r="CK22" s="108"/>
      <c r="CL22" s="106"/>
      <c r="CM22" s="107"/>
      <c r="CN22" s="107"/>
      <c r="CO22" s="107"/>
      <c r="CP22" s="107"/>
      <c r="CQ22" s="107"/>
      <c r="CR22" s="107"/>
      <c r="CS22" s="108"/>
      <c r="CT22" s="106"/>
      <c r="CU22" s="107"/>
      <c r="CV22" s="107"/>
      <c r="CW22" s="107"/>
      <c r="CX22" s="107"/>
      <c r="CY22" s="107"/>
      <c r="CZ22" s="107"/>
      <c r="DA22" s="107"/>
    </row>
    <row r="23" spans="1:105" s="3" customFormat="1" ht="40.5" customHeight="1" x14ac:dyDescent="0.2">
      <c r="A23" s="114"/>
      <c r="B23" s="114"/>
      <c r="C23" s="114"/>
      <c r="D23" s="114"/>
      <c r="E23" s="114"/>
      <c r="F23" s="115" t="s">
        <v>237</v>
      </c>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6"/>
      <c r="AH23" s="106"/>
      <c r="AI23" s="107"/>
      <c r="AJ23" s="107"/>
      <c r="AK23" s="107"/>
      <c r="AL23" s="107"/>
      <c r="AM23" s="107"/>
      <c r="AN23" s="107"/>
      <c r="AO23" s="108"/>
      <c r="AP23" s="106"/>
      <c r="AQ23" s="107"/>
      <c r="AR23" s="107"/>
      <c r="AS23" s="107"/>
      <c r="AT23" s="107"/>
      <c r="AU23" s="107"/>
      <c r="AV23" s="107"/>
      <c r="AW23" s="108"/>
      <c r="AX23" s="106"/>
      <c r="AY23" s="107"/>
      <c r="AZ23" s="107"/>
      <c r="BA23" s="107"/>
      <c r="BB23" s="107"/>
      <c r="BC23" s="107"/>
      <c r="BD23" s="107"/>
      <c r="BE23" s="108"/>
      <c r="BF23" s="106"/>
      <c r="BG23" s="107"/>
      <c r="BH23" s="107"/>
      <c r="BI23" s="107"/>
      <c r="BJ23" s="107"/>
      <c r="BK23" s="107"/>
      <c r="BL23" s="107"/>
      <c r="BM23" s="108"/>
      <c r="BN23" s="106"/>
      <c r="BO23" s="107"/>
      <c r="BP23" s="107"/>
      <c r="BQ23" s="107"/>
      <c r="BR23" s="107"/>
      <c r="BS23" s="107"/>
      <c r="BT23" s="107"/>
      <c r="BU23" s="108"/>
      <c r="BV23" s="106"/>
      <c r="BW23" s="107"/>
      <c r="BX23" s="107"/>
      <c r="BY23" s="107"/>
      <c r="BZ23" s="107"/>
      <c r="CA23" s="107"/>
      <c r="CB23" s="107"/>
      <c r="CC23" s="108"/>
      <c r="CD23" s="106"/>
      <c r="CE23" s="107"/>
      <c r="CF23" s="107"/>
      <c r="CG23" s="107"/>
      <c r="CH23" s="107"/>
      <c r="CI23" s="107"/>
      <c r="CJ23" s="107"/>
      <c r="CK23" s="108"/>
      <c r="CL23" s="106"/>
      <c r="CM23" s="107"/>
      <c r="CN23" s="107"/>
      <c r="CO23" s="107"/>
      <c r="CP23" s="107"/>
      <c r="CQ23" s="107"/>
      <c r="CR23" s="107"/>
      <c r="CS23" s="108"/>
      <c r="CT23" s="106"/>
      <c r="CU23" s="107"/>
      <c r="CV23" s="107"/>
      <c r="CW23" s="107"/>
      <c r="CX23" s="107"/>
      <c r="CY23" s="107"/>
      <c r="CZ23" s="107"/>
      <c r="DA23" s="107"/>
    </row>
    <row r="24" spans="1:105" s="3" customFormat="1" ht="15" customHeight="1" x14ac:dyDescent="0.2">
      <c r="A24" s="114" t="s">
        <v>91</v>
      </c>
      <c r="B24" s="114"/>
      <c r="C24" s="114"/>
      <c r="D24" s="114"/>
      <c r="E24" s="114"/>
      <c r="F24" s="117" t="s">
        <v>240</v>
      </c>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8"/>
      <c r="AH24" s="106"/>
      <c r="AI24" s="107"/>
      <c r="AJ24" s="107"/>
      <c r="AK24" s="107"/>
      <c r="AL24" s="107"/>
      <c r="AM24" s="107"/>
      <c r="AN24" s="107"/>
      <c r="AO24" s="108"/>
      <c r="AP24" s="106"/>
      <c r="AQ24" s="107"/>
      <c r="AR24" s="107"/>
      <c r="AS24" s="107"/>
      <c r="AT24" s="107"/>
      <c r="AU24" s="107"/>
      <c r="AV24" s="107"/>
      <c r="AW24" s="108"/>
      <c r="AX24" s="106"/>
      <c r="AY24" s="107"/>
      <c r="AZ24" s="107"/>
      <c r="BA24" s="107"/>
      <c r="BB24" s="107"/>
      <c r="BC24" s="107"/>
      <c r="BD24" s="107"/>
      <c r="BE24" s="108"/>
      <c r="BF24" s="106"/>
      <c r="BG24" s="107"/>
      <c r="BH24" s="107"/>
      <c r="BI24" s="107"/>
      <c r="BJ24" s="107"/>
      <c r="BK24" s="107"/>
      <c r="BL24" s="107"/>
      <c r="BM24" s="108"/>
      <c r="BN24" s="106"/>
      <c r="BO24" s="107"/>
      <c r="BP24" s="107"/>
      <c r="BQ24" s="107"/>
      <c r="BR24" s="107"/>
      <c r="BS24" s="107"/>
      <c r="BT24" s="107"/>
      <c r="BU24" s="108"/>
      <c r="BV24" s="106"/>
      <c r="BW24" s="107"/>
      <c r="BX24" s="107"/>
      <c r="BY24" s="107"/>
      <c r="BZ24" s="107"/>
      <c r="CA24" s="107"/>
      <c r="CB24" s="107"/>
      <c r="CC24" s="108"/>
      <c r="CD24" s="106"/>
      <c r="CE24" s="107"/>
      <c r="CF24" s="107"/>
      <c r="CG24" s="107"/>
      <c r="CH24" s="107"/>
      <c r="CI24" s="107"/>
      <c r="CJ24" s="107"/>
      <c r="CK24" s="108"/>
      <c r="CL24" s="106"/>
      <c r="CM24" s="107"/>
      <c r="CN24" s="107"/>
      <c r="CO24" s="107"/>
      <c r="CP24" s="107"/>
      <c r="CQ24" s="107"/>
      <c r="CR24" s="107"/>
      <c r="CS24" s="108"/>
      <c r="CT24" s="106"/>
      <c r="CU24" s="107"/>
      <c r="CV24" s="107"/>
      <c r="CW24" s="107"/>
      <c r="CX24" s="107"/>
      <c r="CY24" s="107"/>
      <c r="CZ24" s="107"/>
      <c r="DA24" s="107"/>
    </row>
    <row r="25" spans="1:105" ht="3" customHeight="1" x14ac:dyDescent="0.25"/>
    <row r="26" spans="1:105" s="9" customFormat="1" ht="11.25" x14ac:dyDescent="0.2">
      <c r="A26" s="10" t="s">
        <v>241</v>
      </c>
    </row>
    <row r="27" spans="1:105" s="9" customFormat="1" ht="64.5" customHeight="1" x14ac:dyDescent="0.2">
      <c r="A27" s="144" t="s">
        <v>242</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row>
    <row r="28" spans="1:105" ht="3" customHeight="1" x14ac:dyDescent="0.25"/>
  </sheetData>
  <mergeCells count="139">
    <mergeCell ref="A24:E24"/>
    <mergeCell ref="F24:AG24"/>
    <mergeCell ref="AH24:AO24"/>
    <mergeCell ref="AP24:AW24"/>
    <mergeCell ref="AX24:BE24"/>
    <mergeCell ref="A27:DA27"/>
    <mergeCell ref="BF24:BM24"/>
    <mergeCell ref="BN24:BU24"/>
    <mergeCell ref="BV24:CC24"/>
    <mergeCell ref="CD24:CK24"/>
    <mergeCell ref="CL24:CS24"/>
    <mergeCell ref="CT24:DA24"/>
    <mergeCell ref="CL22:CS22"/>
    <mergeCell ref="CT22:DA22"/>
    <mergeCell ref="A23:E23"/>
    <mergeCell ref="F23:AG23"/>
    <mergeCell ref="AH23:AO23"/>
    <mergeCell ref="AP23:AW23"/>
    <mergeCell ref="AX23:BE23"/>
    <mergeCell ref="BF23:BM23"/>
    <mergeCell ref="BN23:BU23"/>
    <mergeCell ref="BV23:CC23"/>
    <mergeCell ref="CD23:CK23"/>
    <mergeCell ref="CL23:CS23"/>
    <mergeCell ref="CT23:DA23"/>
    <mergeCell ref="A22:E22"/>
    <mergeCell ref="F22:AG22"/>
    <mergeCell ref="AH22:AO22"/>
    <mergeCell ref="AP22:AW22"/>
    <mergeCell ref="AX22:BE22"/>
    <mergeCell ref="BF22:BM22"/>
    <mergeCell ref="BN22:BU22"/>
    <mergeCell ref="BV22:CC22"/>
    <mergeCell ref="CD22:CK22"/>
    <mergeCell ref="CL20:CS20"/>
    <mergeCell ref="CT20:DA20"/>
    <mergeCell ref="A21:E21"/>
    <mergeCell ref="F21:AG21"/>
    <mergeCell ref="AH21:AO21"/>
    <mergeCell ref="AP21:AW21"/>
    <mergeCell ref="AX21:BE21"/>
    <mergeCell ref="BF21:BM21"/>
    <mergeCell ref="BN21:BU21"/>
    <mergeCell ref="BV21:CC21"/>
    <mergeCell ref="CD21:CK21"/>
    <mergeCell ref="CL21:CS21"/>
    <mergeCell ref="CT21:DA21"/>
    <mergeCell ref="A20:E20"/>
    <mergeCell ref="F20:AG20"/>
    <mergeCell ref="AH20:AO20"/>
    <mergeCell ref="AP20:AW20"/>
    <mergeCell ref="AX20:BE20"/>
    <mergeCell ref="BF20:BM20"/>
    <mergeCell ref="BN20:BU20"/>
    <mergeCell ref="BV20:CC20"/>
    <mergeCell ref="CD20:CK20"/>
    <mergeCell ref="CL18:CS18"/>
    <mergeCell ref="CT18:DA18"/>
    <mergeCell ref="A19:E19"/>
    <mergeCell ref="F19:AG19"/>
    <mergeCell ref="AH19:AO19"/>
    <mergeCell ref="AP19:AW19"/>
    <mergeCell ref="AX19:BE19"/>
    <mergeCell ref="BF19:BM19"/>
    <mergeCell ref="BN19:BU19"/>
    <mergeCell ref="BV19:CC19"/>
    <mergeCell ref="CD19:CK19"/>
    <mergeCell ref="CL19:CS19"/>
    <mergeCell ref="CT19:DA19"/>
    <mergeCell ref="A18:E18"/>
    <mergeCell ref="F18:AG18"/>
    <mergeCell ref="AH18:AO18"/>
    <mergeCell ref="AP18:AW18"/>
    <mergeCell ref="AX18:BE18"/>
    <mergeCell ref="BF18:BM18"/>
    <mergeCell ref="BN18:BU18"/>
    <mergeCell ref="BV18:CC18"/>
    <mergeCell ref="CD18:CK18"/>
    <mergeCell ref="CL16:CS16"/>
    <mergeCell ref="CT16:DA16"/>
    <mergeCell ref="A17:E17"/>
    <mergeCell ref="F17:AG17"/>
    <mergeCell ref="AH17:AO17"/>
    <mergeCell ref="AP17:AW17"/>
    <mergeCell ref="AX17:BE17"/>
    <mergeCell ref="BF17:BM17"/>
    <mergeCell ref="BN17:BU17"/>
    <mergeCell ref="BV17:CC17"/>
    <mergeCell ref="CD17:CK17"/>
    <mergeCell ref="CL17:CS17"/>
    <mergeCell ref="CT17:DA17"/>
    <mergeCell ref="A16:E16"/>
    <mergeCell ref="F16:AG16"/>
    <mergeCell ref="AH16:AO16"/>
    <mergeCell ref="AP16:AW16"/>
    <mergeCell ref="AX16:BE16"/>
    <mergeCell ref="BF16:BM16"/>
    <mergeCell ref="BN16:BU16"/>
    <mergeCell ref="BV16:CC16"/>
    <mergeCell ref="CD16:CK16"/>
    <mergeCell ref="CL14:CS14"/>
    <mergeCell ref="CT14:DA14"/>
    <mergeCell ref="A15:E15"/>
    <mergeCell ref="F15:AG15"/>
    <mergeCell ref="AH15:AO15"/>
    <mergeCell ref="AP15:AW15"/>
    <mergeCell ref="AX15:BE15"/>
    <mergeCell ref="BF15:BM15"/>
    <mergeCell ref="BN15:BU15"/>
    <mergeCell ref="BV15:CC15"/>
    <mergeCell ref="CD15:CK15"/>
    <mergeCell ref="CL15:CS15"/>
    <mergeCell ref="CT15:DA15"/>
    <mergeCell ref="A14:E14"/>
    <mergeCell ref="F14:AG14"/>
    <mergeCell ref="AH14:AO14"/>
    <mergeCell ref="AP14:AW14"/>
    <mergeCell ref="AX14:BE14"/>
    <mergeCell ref="BF14:BM14"/>
    <mergeCell ref="BN14:BU14"/>
    <mergeCell ref="BV14:CC14"/>
    <mergeCell ref="CD14:CK14"/>
    <mergeCell ref="BQ2:DA2"/>
    <mergeCell ref="BQ4:DA4"/>
    <mergeCell ref="A8:DA8"/>
    <mergeCell ref="A10:DA10"/>
    <mergeCell ref="A12:AG13"/>
    <mergeCell ref="AH12:BE12"/>
    <mergeCell ref="BF12:CC12"/>
    <mergeCell ref="CD12:DA12"/>
    <mergeCell ref="AH13:AO13"/>
    <mergeCell ref="AP13:AW13"/>
    <mergeCell ref="AX13:BE13"/>
    <mergeCell ref="BF13:BM13"/>
    <mergeCell ref="BN13:BU13"/>
    <mergeCell ref="BV13:CC13"/>
    <mergeCell ref="CD13:CK13"/>
    <mergeCell ref="CL13:CS13"/>
    <mergeCell ref="CT13:DA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8"/>
  <sheetViews>
    <sheetView workbookViewId="0">
      <selection activeCell="CG32" sqref="CG32"/>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s="3" customFormat="1" ht="12.75" x14ac:dyDescent="0.2">
      <c r="BQ1" s="3" t="s">
        <v>243</v>
      </c>
    </row>
    <row r="2" spans="1:105" s="3" customFormat="1" ht="39.75" customHeight="1" x14ac:dyDescent="0.2">
      <c r="BQ2" s="98" t="s">
        <v>3</v>
      </c>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row>
    <row r="3" spans="1:105" ht="3" customHeight="1" x14ac:dyDescent="0.25"/>
    <row r="4" spans="1:105" s="4" customFormat="1" ht="24" customHeight="1" x14ac:dyDescent="0.2">
      <c r="BQ4" s="97" t="s">
        <v>4</v>
      </c>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row>
    <row r="6" spans="1:105" x14ac:dyDescent="0.25">
      <c r="DA6" s="6"/>
    </row>
    <row r="8" spans="1:105" s="5" customFormat="1" ht="16.5" x14ac:dyDescent="0.25">
      <c r="A8" s="100" t="s">
        <v>218</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135" t="s">
        <v>349</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row>
    <row r="12" spans="1:105" s="3" customFormat="1" ht="30" customHeight="1" x14ac:dyDescent="0.2">
      <c r="A12" s="85" t="s">
        <v>226</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t="s">
        <v>244</v>
      </c>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t="s">
        <v>245</v>
      </c>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row>
    <row r="13" spans="1:105" s="3" customFormat="1" ht="30" customHeight="1"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t="s">
        <v>223</v>
      </c>
      <c r="AI13" s="85"/>
      <c r="AJ13" s="85"/>
      <c r="AK13" s="85"/>
      <c r="AL13" s="85"/>
      <c r="AM13" s="85"/>
      <c r="AN13" s="85"/>
      <c r="AO13" s="85"/>
      <c r="AP13" s="85"/>
      <c r="AQ13" s="85"/>
      <c r="AR13" s="85"/>
      <c r="AS13" s="85"/>
      <c r="AT13" s="85" t="s">
        <v>224</v>
      </c>
      <c r="AU13" s="85"/>
      <c r="AV13" s="85"/>
      <c r="AW13" s="85"/>
      <c r="AX13" s="85"/>
      <c r="AY13" s="85"/>
      <c r="AZ13" s="85"/>
      <c r="BA13" s="85"/>
      <c r="BB13" s="85"/>
      <c r="BC13" s="85"/>
      <c r="BD13" s="85"/>
      <c r="BE13" s="85"/>
      <c r="BF13" s="85" t="s">
        <v>231</v>
      </c>
      <c r="BG13" s="85"/>
      <c r="BH13" s="85"/>
      <c r="BI13" s="85"/>
      <c r="BJ13" s="85"/>
      <c r="BK13" s="85"/>
      <c r="BL13" s="85"/>
      <c r="BM13" s="85"/>
      <c r="BN13" s="85"/>
      <c r="BO13" s="85"/>
      <c r="BP13" s="85"/>
      <c r="BQ13" s="85"/>
      <c r="BR13" s="85" t="s">
        <v>223</v>
      </c>
      <c r="BS13" s="85"/>
      <c r="BT13" s="85"/>
      <c r="BU13" s="85"/>
      <c r="BV13" s="85"/>
      <c r="BW13" s="85"/>
      <c r="BX13" s="85"/>
      <c r="BY13" s="85"/>
      <c r="BZ13" s="85"/>
      <c r="CA13" s="85"/>
      <c r="CB13" s="85"/>
      <c r="CC13" s="85"/>
      <c r="CD13" s="85" t="s">
        <v>224</v>
      </c>
      <c r="CE13" s="85"/>
      <c r="CF13" s="85"/>
      <c r="CG13" s="85"/>
      <c r="CH13" s="85"/>
      <c r="CI13" s="85"/>
      <c r="CJ13" s="85"/>
      <c r="CK13" s="85"/>
      <c r="CL13" s="85"/>
      <c r="CM13" s="85"/>
      <c r="CN13" s="85"/>
      <c r="CO13" s="85"/>
      <c r="CP13" s="85" t="s">
        <v>231</v>
      </c>
      <c r="CQ13" s="85"/>
      <c r="CR13" s="85"/>
      <c r="CS13" s="85"/>
      <c r="CT13" s="85"/>
      <c r="CU13" s="85"/>
      <c r="CV13" s="85"/>
      <c r="CW13" s="85"/>
      <c r="CX13" s="85"/>
      <c r="CY13" s="85"/>
      <c r="CZ13" s="85"/>
      <c r="DA13" s="85"/>
    </row>
    <row r="14" spans="1:105" s="3" customFormat="1" ht="15" customHeight="1" x14ac:dyDescent="0.2">
      <c r="A14" s="88" t="s">
        <v>25</v>
      </c>
      <c r="B14" s="88"/>
      <c r="C14" s="88"/>
      <c r="D14" s="88"/>
      <c r="E14" s="88"/>
      <c r="F14" s="89" t="s">
        <v>232</v>
      </c>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7">
        <v>19</v>
      </c>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v>285</v>
      </c>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row>
    <row r="15" spans="1:105" s="3" customFormat="1" ht="27.75" customHeight="1" x14ac:dyDescent="0.2">
      <c r="A15" s="88"/>
      <c r="B15" s="88"/>
      <c r="C15" s="88"/>
      <c r="D15" s="88"/>
      <c r="E15" s="88"/>
      <c r="F15" s="146" t="s">
        <v>233</v>
      </c>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87">
        <f>AH14</f>
        <v>19</v>
      </c>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f>BR14</f>
        <v>285</v>
      </c>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row>
    <row r="16" spans="1:105" s="3" customFormat="1" ht="15" customHeight="1" x14ac:dyDescent="0.2">
      <c r="A16" s="88" t="s">
        <v>36</v>
      </c>
      <c r="B16" s="88"/>
      <c r="C16" s="88"/>
      <c r="D16" s="88"/>
      <c r="E16" s="88"/>
      <c r="F16" s="89" t="s">
        <v>234</v>
      </c>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7">
        <v>11</v>
      </c>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v>680</v>
      </c>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row>
    <row r="17" spans="1:105" s="3" customFormat="1" ht="27.75" customHeight="1" x14ac:dyDescent="0.2">
      <c r="A17" s="88"/>
      <c r="B17" s="88"/>
      <c r="C17" s="88"/>
      <c r="D17" s="88"/>
      <c r="E17" s="88"/>
      <c r="F17" s="146" t="s">
        <v>235</v>
      </c>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87">
        <f>AH16</f>
        <v>11</v>
      </c>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f>BR16</f>
        <v>680</v>
      </c>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row>
    <row r="18" spans="1:105" s="3" customFormat="1" ht="15" customHeight="1" x14ac:dyDescent="0.2">
      <c r="A18" s="88" t="s">
        <v>41</v>
      </c>
      <c r="B18" s="88"/>
      <c r="C18" s="88"/>
      <c r="D18" s="88"/>
      <c r="E18" s="88"/>
      <c r="F18" s="89" t="s">
        <v>236</v>
      </c>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v>1</v>
      </c>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row>
    <row r="19" spans="1:105" s="3" customFormat="1" ht="40.5" customHeight="1" x14ac:dyDescent="0.2">
      <c r="A19" s="88"/>
      <c r="B19" s="88"/>
      <c r="C19" s="88"/>
      <c r="D19" s="88"/>
      <c r="E19" s="88"/>
      <c r="F19" s="146" t="s">
        <v>237</v>
      </c>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row>
    <row r="20" spans="1:105" s="3" customFormat="1" ht="27.75" customHeight="1" x14ac:dyDescent="0.2">
      <c r="A20" s="88" t="s">
        <v>61</v>
      </c>
      <c r="B20" s="88"/>
      <c r="C20" s="88"/>
      <c r="D20" s="88"/>
      <c r="E20" s="88"/>
      <c r="F20" s="89" t="s">
        <v>238</v>
      </c>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7">
        <v>1</v>
      </c>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v>950</v>
      </c>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row>
    <row r="21" spans="1:105" s="3" customFormat="1" ht="40.5" customHeight="1" x14ac:dyDescent="0.2">
      <c r="A21" s="88"/>
      <c r="B21" s="88"/>
      <c r="C21" s="88"/>
      <c r="D21" s="88"/>
      <c r="E21" s="88"/>
      <c r="F21" s="146" t="s">
        <v>237</v>
      </c>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row>
    <row r="22" spans="1:105" s="3" customFormat="1" ht="15" customHeight="1" x14ac:dyDescent="0.2">
      <c r="A22" s="88" t="s">
        <v>81</v>
      </c>
      <c r="B22" s="88"/>
      <c r="C22" s="88"/>
      <c r="D22" s="88"/>
      <c r="E22" s="88"/>
      <c r="F22" s="89" t="s">
        <v>239</v>
      </c>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row>
    <row r="23" spans="1:105" s="3" customFormat="1" ht="40.5" customHeight="1" x14ac:dyDescent="0.2">
      <c r="A23" s="88"/>
      <c r="B23" s="88"/>
      <c r="C23" s="88"/>
      <c r="D23" s="88"/>
      <c r="E23" s="88"/>
      <c r="F23" s="146" t="s">
        <v>237</v>
      </c>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row>
    <row r="24" spans="1:105" s="3" customFormat="1" ht="15" customHeight="1" x14ac:dyDescent="0.2">
      <c r="A24" s="88" t="s">
        <v>91</v>
      </c>
      <c r="B24" s="88"/>
      <c r="C24" s="88"/>
      <c r="D24" s="88"/>
      <c r="E24" s="88"/>
      <c r="F24" s="89" t="s">
        <v>240</v>
      </c>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row>
    <row r="25" spans="1:105" ht="3" customHeight="1" x14ac:dyDescent="0.25"/>
    <row r="26" spans="1:105" s="9" customFormat="1" ht="11.25" x14ac:dyDescent="0.2">
      <c r="A26" s="10" t="s">
        <v>241</v>
      </c>
    </row>
    <row r="27" spans="1:105" s="9" customFormat="1" ht="69" customHeight="1" x14ac:dyDescent="0.2">
      <c r="A27" s="144" t="s">
        <v>242</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row>
    <row r="28" spans="1:105" ht="3" customHeight="1" x14ac:dyDescent="0.25"/>
  </sheetData>
  <mergeCells count="102">
    <mergeCell ref="CD24:CO24"/>
    <mergeCell ref="CP24:DA24"/>
    <mergeCell ref="A27:DA27"/>
    <mergeCell ref="A24:E24"/>
    <mergeCell ref="F24:AG24"/>
    <mergeCell ref="AH24:AS24"/>
    <mergeCell ref="AT24:BE24"/>
    <mergeCell ref="BF24:BQ24"/>
    <mergeCell ref="BR24:CC24"/>
    <mergeCell ref="A22:E22"/>
    <mergeCell ref="F22:AG22"/>
    <mergeCell ref="AH22:AS22"/>
    <mergeCell ref="AT22:BE22"/>
    <mergeCell ref="BF22:BQ22"/>
    <mergeCell ref="BR22:CC22"/>
    <mergeCell ref="CD22:CO22"/>
    <mergeCell ref="CP22:DA22"/>
    <mergeCell ref="A23:E23"/>
    <mergeCell ref="F23:AG23"/>
    <mergeCell ref="AH23:AS23"/>
    <mergeCell ref="AT23:BE23"/>
    <mergeCell ref="BF23:BQ23"/>
    <mergeCell ref="BR23:CC23"/>
    <mergeCell ref="CD23:CO23"/>
    <mergeCell ref="CP23:DA23"/>
    <mergeCell ref="A20:E20"/>
    <mergeCell ref="F20:AG20"/>
    <mergeCell ref="AH20:AS20"/>
    <mergeCell ref="AT20:BE20"/>
    <mergeCell ref="BF20:BQ20"/>
    <mergeCell ref="BR20:CC20"/>
    <mergeCell ref="CD20:CO20"/>
    <mergeCell ref="CP20:DA20"/>
    <mergeCell ref="A21:E21"/>
    <mergeCell ref="F21:AG21"/>
    <mergeCell ref="AH21:AS21"/>
    <mergeCell ref="AT21:BE21"/>
    <mergeCell ref="BF21:BQ21"/>
    <mergeCell ref="BR21:CC21"/>
    <mergeCell ref="CD21:CO21"/>
    <mergeCell ref="CP21:DA21"/>
    <mergeCell ref="A18:E18"/>
    <mergeCell ref="F18:AG18"/>
    <mergeCell ref="AH18:AS18"/>
    <mergeCell ref="AT18:BE18"/>
    <mergeCell ref="BF18:BQ18"/>
    <mergeCell ref="BR18:CC18"/>
    <mergeCell ref="CD18:CO18"/>
    <mergeCell ref="CP18:DA18"/>
    <mergeCell ref="A19:E19"/>
    <mergeCell ref="F19:AG19"/>
    <mergeCell ref="AH19:AS19"/>
    <mergeCell ref="AT19:BE19"/>
    <mergeCell ref="BF19:BQ19"/>
    <mergeCell ref="BR19:CC19"/>
    <mergeCell ref="CD19:CO19"/>
    <mergeCell ref="CP19:DA19"/>
    <mergeCell ref="A16:E16"/>
    <mergeCell ref="F16:AG16"/>
    <mergeCell ref="AH16:AS16"/>
    <mergeCell ref="AT16:BE16"/>
    <mergeCell ref="BF16:BQ16"/>
    <mergeCell ref="BR16:CC16"/>
    <mergeCell ref="CD16:CO16"/>
    <mergeCell ref="CP16:DA16"/>
    <mergeCell ref="A17:E17"/>
    <mergeCell ref="F17:AG17"/>
    <mergeCell ref="AH17:AS17"/>
    <mergeCell ref="AT17:BE17"/>
    <mergeCell ref="BF17:BQ17"/>
    <mergeCell ref="BR17:CC17"/>
    <mergeCell ref="CD17:CO17"/>
    <mergeCell ref="CP17:DA17"/>
    <mergeCell ref="A14:E14"/>
    <mergeCell ref="F14:AG14"/>
    <mergeCell ref="AH14:AS14"/>
    <mergeCell ref="AT14:BE14"/>
    <mergeCell ref="BF14:BQ14"/>
    <mergeCell ref="BR14:CC14"/>
    <mergeCell ref="CD14:CO14"/>
    <mergeCell ref="CP14:DA14"/>
    <mergeCell ref="A15:E15"/>
    <mergeCell ref="F15:AG15"/>
    <mergeCell ref="AH15:AS15"/>
    <mergeCell ref="AT15:BE15"/>
    <mergeCell ref="BF15:BQ15"/>
    <mergeCell ref="BR15:CC15"/>
    <mergeCell ref="CD15:CO15"/>
    <mergeCell ref="CP15:DA15"/>
    <mergeCell ref="BQ2:DA2"/>
    <mergeCell ref="BQ4:DA4"/>
    <mergeCell ref="A8:DA8"/>
    <mergeCell ref="A10:DA10"/>
    <mergeCell ref="A12:AG13"/>
    <mergeCell ref="AH12:BQ12"/>
    <mergeCell ref="BR12:DA12"/>
    <mergeCell ref="AH13:AS13"/>
    <mergeCell ref="AT13:BE13"/>
    <mergeCell ref="BF13:BQ13"/>
    <mergeCell ref="BR13:CC13"/>
    <mergeCell ref="CD13:CO13"/>
    <mergeCell ref="CP13:DA13"/>
  </mergeCell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opLeftCell="A4" workbookViewId="0">
      <selection activeCell="G13" sqref="G12:G13"/>
    </sheetView>
  </sheetViews>
  <sheetFormatPr defaultColWidth="9.140625" defaultRowHeight="15" outlineLevelRow="1" outlineLevelCol="1" x14ac:dyDescent="0.2"/>
  <cols>
    <col min="1" max="1" width="5.5703125" style="14" customWidth="1"/>
    <col min="2" max="2" width="56.28515625" style="14" customWidth="1"/>
    <col min="3" max="3" width="7.28515625" style="14" customWidth="1"/>
    <col min="4" max="4" width="11.7109375" style="14" hidden="1" customWidth="1" outlineLevel="1"/>
    <col min="5" max="5" width="11.7109375" style="14" customWidth="1" collapsed="1"/>
    <col min="6" max="8" width="11.7109375" style="14" customWidth="1"/>
    <col min="9" max="9" width="8.85546875" style="14" customWidth="1"/>
    <col min="10" max="10" width="6.5703125" style="14" customWidth="1"/>
    <col min="11" max="11" width="11.5703125" style="14" customWidth="1"/>
    <col min="12" max="12" width="6.42578125" style="14" customWidth="1"/>
    <col min="13" max="13" width="7.5703125" style="14" customWidth="1"/>
    <col min="14" max="14" width="11.5703125" style="14" customWidth="1"/>
    <col min="15" max="15" width="8.85546875" style="14" customWidth="1"/>
    <col min="16" max="16" width="6.7109375" style="14" customWidth="1"/>
    <col min="17" max="17" width="8.5703125" style="14" customWidth="1"/>
    <col min="18" max="18" width="26.85546875" style="14" customWidth="1"/>
    <col min="19" max="16384" width="9.140625" style="14"/>
  </cols>
  <sheetData>
    <row r="1" spans="1:17" x14ac:dyDescent="0.2">
      <c r="H1" s="15" t="s">
        <v>259</v>
      </c>
      <c r="Q1" s="15"/>
    </row>
    <row r="3" spans="1:17" ht="16.5" x14ac:dyDescent="0.2">
      <c r="A3" s="148" t="s">
        <v>260</v>
      </c>
      <c r="B3" s="148"/>
      <c r="C3" s="148"/>
      <c r="D3" s="148"/>
      <c r="E3" s="148"/>
      <c r="F3" s="148"/>
      <c r="G3" s="148"/>
      <c r="H3" s="148"/>
      <c r="I3" s="16"/>
      <c r="J3" s="16"/>
      <c r="K3" s="16"/>
      <c r="L3" s="16"/>
      <c r="M3" s="16"/>
      <c r="N3" s="16"/>
      <c r="O3" s="16"/>
      <c r="P3" s="16"/>
      <c r="Q3" s="16"/>
    </row>
    <row r="4" spans="1:17" ht="16.5" x14ac:dyDescent="0.2">
      <c r="A4" s="17"/>
      <c r="B4" s="17"/>
      <c r="C4" s="17"/>
      <c r="D4" s="17"/>
      <c r="E4" s="17"/>
      <c r="F4" s="17"/>
      <c r="G4" s="17"/>
      <c r="H4" s="17"/>
      <c r="I4" s="16"/>
      <c r="J4" s="16"/>
      <c r="K4" s="16"/>
      <c r="L4" s="16"/>
      <c r="M4" s="16"/>
      <c r="N4" s="16"/>
      <c r="O4" s="16"/>
      <c r="P4" s="16"/>
      <c r="Q4" s="16"/>
    </row>
    <row r="5" spans="1:17" s="18" customFormat="1" x14ac:dyDescent="0.2">
      <c r="A5" s="149" t="s">
        <v>261</v>
      </c>
      <c r="B5" s="149" t="s">
        <v>262</v>
      </c>
      <c r="C5" s="149" t="s">
        <v>263</v>
      </c>
      <c r="D5" s="149" t="s">
        <v>264</v>
      </c>
      <c r="E5" s="149"/>
      <c r="F5" s="149"/>
      <c r="G5" s="149"/>
      <c r="H5" s="149"/>
    </row>
    <row r="6" spans="1:17" s="18" customFormat="1" ht="30" x14ac:dyDescent="0.2">
      <c r="A6" s="149"/>
      <c r="B6" s="149"/>
      <c r="C6" s="149"/>
      <c r="D6" s="19">
        <v>2016</v>
      </c>
      <c r="E6" s="19">
        <v>2017</v>
      </c>
      <c r="F6" s="19">
        <v>2018</v>
      </c>
      <c r="G6" s="19">
        <v>2019</v>
      </c>
      <c r="H6" s="19" t="s">
        <v>265</v>
      </c>
    </row>
    <row r="7" spans="1:17" s="24" customFormat="1" ht="114" x14ac:dyDescent="0.2">
      <c r="A7" s="20" t="s">
        <v>25</v>
      </c>
      <c r="B7" s="21" t="s">
        <v>266</v>
      </c>
      <c r="C7" s="20" t="s">
        <v>267</v>
      </c>
      <c r="D7" s="20">
        <f>'[3]Информация о ТП за 3 прошедших '!D33+'[3]Информация о ТП за 3 прошедших '!D34+'[3]Информация о ТП за 3 прошедших '!D35+'[3]Информация о ТП за 3 прошедших '!D38</f>
        <v>94</v>
      </c>
      <c r="E7" s="22">
        <f>'[3]Информация о ТП за 3 прошедших '!D42+'[3]Информация о ТП за 3 прошедших '!D47+'[3]Информация о ТП за 3 прошедших '!D54</f>
        <v>91</v>
      </c>
      <c r="F7" s="22">
        <v>91</v>
      </c>
      <c r="G7" s="22">
        <f>G8+G9</f>
        <v>14</v>
      </c>
      <c r="H7" s="23">
        <f>(E7+F7+G7)/3</f>
        <v>65.333333333333329</v>
      </c>
    </row>
    <row r="8" spans="1:17" x14ac:dyDescent="0.2">
      <c r="A8" s="25" t="s">
        <v>27</v>
      </c>
      <c r="B8" s="26" t="s">
        <v>268</v>
      </c>
      <c r="C8" s="27" t="s">
        <v>267</v>
      </c>
      <c r="D8" s="27">
        <v>63</v>
      </c>
      <c r="E8" s="27">
        <v>70</v>
      </c>
      <c r="F8" s="27">
        <v>70</v>
      </c>
      <c r="G8" s="27">
        <f>'[3]Реестр заявителей (2019)'!A18</f>
        <v>10</v>
      </c>
      <c r="H8" s="28">
        <f t="shared" ref="H8:H40" si="0">(E8+F8+G8)/3</f>
        <v>50</v>
      </c>
      <c r="J8" s="14">
        <f>50*15</f>
        <v>750</v>
      </c>
    </row>
    <row r="9" spans="1:17" x14ac:dyDescent="0.2">
      <c r="A9" s="25" t="s">
        <v>30</v>
      </c>
      <c r="B9" s="26" t="s">
        <v>269</v>
      </c>
      <c r="C9" s="27" t="s">
        <v>267</v>
      </c>
      <c r="D9" s="27">
        <v>29</v>
      </c>
      <c r="E9" s="27">
        <v>19</v>
      </c>
      <c r="F9" s="27">
        <f>'[3]План по расчету КЦиТ '!E26</f>
        <v>21</v>
      </c>
      <c r="G9" s="27">
        <f>'[3]Реестр заявителей (2019)'!A26</f>
        <v>4</v>
      </c>
      <c r="H9" s="28">
        <f t="shared" si="0"/>
        <v>14.666666666666666</v>
      </c>
      <c r="J9" s="14">
        <f>H10/H9</f>
        <v>98.38636363636364</v>
      </c>
    </row>
    <row r="10" spans="1:17" s="33" customFormat="1" ht="14.25" x14ac:dyDescent="0.2">
      <c r="A10" s="29" t="s">
        <v>36</v>
      </c>
      <c r="B10" s="30" t="s">
        <v>270</v>
      </c>
      <c r="C10" s="29" t="s">
        <v>271</v>
      </c>
      <c r="D10" s="31">
        <v>1890</v>
      </c>
      <c r="E10" s="31">
        <v>1877</v>
      </c>
      <c r="F10" s="31">
        <f>'[3]План по расчету КЦиТ '!E27</f>
        <v>1855</v>
      </c>
      <c r="G10" s="31">
        <f>'[3]Реестр заявителей (2019)'!E18+'[3]Реестр заявителей (2019)'!E26</f>
        <v>597</v>
      </c>
      <c r="H10" s="32">
        <f t="shared" si="0"/>
        <v>1443</v>
      </c>
    </row>
    <row r="11" spans="1:17" s="24" customFormat="1" ht="42.75" x14ac:dyDescent="0.2">
      <c r="A11" s="20" t="s">
        <v>41</v>
      </c>
      <c r="B11" s="21" t="s">
        <v>272</v>
      </c>
      <c r="C11" s="20" t="s">
        <v>273</v>
      </c>
      <c r="D11" s="20">
        <f>D12+D27</f>
        <v>1.595</v>
      </c>
      <c r="E11" s="20">
        <f>E12+E27</f>
        <v>2.5650000000000004</v>
      </c>
      <c r="F11" s="34">
        <f>F12+F27</f>
        <v>1.9039999999999999</v>
      </c>
      <c r="G11" s="34">
        <f>G12+G27</f>
        <v>2.4340000000000002</v>
      </c>
      <c r="H11" s="34">
        <f t="shared" si="0"/>
        <v>2.3010000000000002</v>
      </c>
      <c r="J11" s="35">
        <f>G11-'[3]Реестр заявителей (2019)'!Q46</f>
        <v>0</v>
      </c>
    </row>
    <row r="12" spans="1:17" s="39" customFormat="1" ht="30" x14ac:dyDescent="0.2">
      <c r="A12" s="36" t="s">
        <v>43</v>
      </c>
      <c r="B12" s="37" t="s">
        <v>274</v>
      </c>
      <c r="C12" s="36" t="s">
        <v>275</v>
      </c>
      <c r="D12" s="36">
        <f>SUM(D13:D25)</f>
        <v>1.595</v>
      </c>
      <c r="E12" s="36">
        <f t="shared" ref="E12" si="1">SUM(E13:E26)</f>
        <v>2.5650000000000004</v>
      </c>
      <c r="F12" s="38">
        <f>SUM(F13:F26)</f>
        <v>1.554</v>
      </c>
      <c r="G12" s="38">
        <f>SUM(G13:G26)</f>
        <v>2.359</v>
      </c>
      <c r="H12" s="38">
        <f>(E12+F12+G12)/3</f>
        <v>2.1593333333333335</v>
      </c>
    </row>
    <row r="13" spans="1:17" x14ac:dyDescent="0.2">
      <c r="A13" s="27"/>
      <c r="B13" s="40" t="s">
        <v>276</v>
      </c>
      <c r="C13" s="27" t="s">
        <v>275</v>
      </c>
      <c r="D13" s="27"/>
      <c r="E13" s="27"/>
      <c r="F13" s="41"/>
      <c r="G13" s="41"/>
      <c r="H13" s="41">
        <f t="shared" si="0"/>
        <v>0</v>
      </c>
    </row>
    <row r="14" spans="1:17" s="45" customFormat="1" x14ac:dyDescent="0.2">
      <c r="A14" s="42"/>
      <c r="B14" s="43" t="s">
        <v>277</v>
      </c>
      <c r="C14" s="42" t="s">
        <v>275</v>
      </c>
      <c r="D14" s="42"/>
      <c r="E14" s="42"/>
      <c r="F14" s="44">
        <f>'[3]Приложение № 1'!D14</f>
        <v>3.4000000000000002E-2</v>
      </c>
      <c r="G14" s="44"/>
      <c r="H14" s="44">
        <f t="shared" si="0"/>
        <v>1.1333333333333334E-2</v>
      </c>
    </row>
    <row r="15" spans="1:17" x14ac:dyDescent="0.2">
      <c r="A15" s="27"/>
      <c r="B15" s="40" t="s">
        <v>278</v>
      </c>
      <c r="C15" s="27" t="s">
        <v>275</v>
      </c>
      <c r="D15" s="27"/>
      <c r="E15" s="27"/>
      <c r="F15" s="41"/>
      <c r="G15" s="41"/>
      <c r="H15" s="41">
        <f t="shared" si="0"/>
        <v>0</v>
      </c>
    </row>
    <row r="16" spans="1:17" ht="30" x14ac:dyDescent="0.2">
      <c r="A16" s="27"/>
      <c r="B16" s="40" t="s">
        <v>279</v>
      </c>
      <c r="C16" s="27" t="s">
        <v>275</v>
      </c>
      <c r="D16" s="27"/>
      <c r="E16" s="27"/>
      <c r="F16" s="41"/>
      <c r="G16" s="41"/>
      <c r="H16" s="41">
        <f t="shared" si="0"/>
        <v>0</v>
      </c>
      <c r="N16" s="46"/>
      <c r="O16" s="46" t="s">
        <v>280</v>
      </c>
      <c r="P16" s="46" t="s">
        <v>280</v>
      </c>
      <c r="Q16" s="46" t="s">
        <v>281</v>
      </c>
    </row>
    <row r="17" spans="1:18" s="45" customFormat="1" ht="30" x14ac:dyDescent="0.2">
      <c r="A17" s="42"/>
      <c r="B17" s="43" t="s">
        <v>282</v>
      </c>
      <c r="C17" s="42" t="s">
        <v>275</v>
      </c>
      <c r="D17" s="42"/>
      <c r="E17" s="42">
        <f>C51</f>
        <v>0.56799999999999995</v>
      </c>
      <c r="F17" s="44">
        <f>'[3]Приложение № 1'!D17</f>
        <v>6.8000000000000005E-2</v>
      </c>
      <c r="G17" s="44">
        <f>'[3]Реестр заявителей (2019)'!Q33</f>
        <v>0.12</v>
      </c>
      <c r="H17" s="44">
        <f t="shared" si="0"/>
        <v>0.25199999999999995</v>
      </c>
      <c r="K17" s="45" t="s">
        <v>282</v>
      </c>
      <c r="M17" s="45">
        <v>6.8000000000000005E-2</v>
      </c>
      <c r="N17" s="46" t="str">
        <f>K23</f>
        <v>СИП-4 4*25</v>
      </c>
      <c r="O17" s="46">
        <f>E25/3</f>
        <v>0.19266666666666668</v>
      </c>
      <c r="P17" s="46">
        <f>'[3]Прил № 1'!D22/3</f>
        <v>0.15133333333333332</v>
      </c>
      <c r="Q17" s="46">
        <f>'[3]Прил №2'!D14/3</f>
        <v>9.3333333333333341E-3</v>
      </c>
      <c r="R17" s="47">
        <f>(O17+P17+Q17)-H25</f>
        <v>0</v>
      </c>
    </row>
    <row r="18" spans="1:18" s="45" customFormat="1" ht="30" x14ac:dyDescent="0.2">
      <c r="A18" s="42"/>
      <c r="B18" s="43" t="s">
        <v>283</v>
      </c>
      <c r="C18" s="42" t="s">
        <v>275</v>
      </c>
      <c r="D18" s="42"/>
      <c r="E18" s="42">
        <f>C53</f>
        <v>0.27500000000000002</v>
      </c>
      <c r="F18" s="44">
        <f>'[3]Приложение № 1'!D18</f>
        <v>0.48699999999999999</v>
      </c>
      <c r="G18" s="44"/>
      <c r="H18" s="44">
        <f t="shared" si="0"/>
        <v>0.254</v>
      </c>
      <c r="K18" s="45" t="s">
        <v>283</v>
      </c>
      <c r="M18" s="45">
        <v>0.48699999999999999</v>
      </c>
      <c r="N18" s="46" t="str">
        <f>'[3]Реестр заявителей (2019)'!P39</f>
        <v>СИП-4 4*95</v>
      </c>
      <c r="O18" s="46"/>
      <c r="P18" s="46">
        <f>'[3]Реестр заявителей (2019)'!Q29/3</f>
        <v>0.30633333333333335</v>
      </c>
      <c r="Q18" s="46">
        <f>'[3]Реестр заявителей (2019)'!Q39/3</f>
        <v>0.20033333333333334</v>
      </c>
      <c r="R18" s="47">
        <f>(O18+P18+Q18)-H26</f>
        <v>0</v>
      </c>
    </row>
    <row r="19" spans="1:18" s="45" customFormat="1" ht="30" x14ac:dyDescent="0.2">
      <c r="A19" s="42"/>
      <c r="B19" s="43" t="s">
        <v>284</v>
      </c>
      <c r="C19" s="42" t="s">
        <v>275</v>
      </c>
      <c r="D19" s="42"/>
      <c r="E19" s="42"/>
      <c r="F19" s="44">
        <f>'[3]Приложение № 1'!D19</f>
        <v>0.26</v>
      </c>
      <c r="G19" s="44">
        <f>'[3]Реестр заявителей (2019)'!Q32+'[3]Реестр заявителей (2019)'!Q40</f>
        <v>0.43100000000000005</v>
      </c>
      <c r="H19" s="44">
        <f t="shared" si="0"/>
        <v>0.23033333333333336</v>
      </c>
      <c r="K19" s="45" t="s">
        <v>284</v>
      </c>
      <c r="M19" s="45">
        <v>0.26</v>
      </c>
      <c r="N19" s="46" t="str">
        <f>'[3]Реестр заявителей (2019)'!P40</f>
        <v>СИП-4 4*50</v>
      </c>
      <c r="O19" s="46">
        <f>F19/3</f>
        <v>8.666666666666667E-2</v>
      </c>
      <c r="P19" s="46">
        <f>'[3]Реестр заявителей (2019)'!Q32/3</f>
        <v>6.6666666666666666E-2</v>
      </c>
      <c r="Q19" s="46">
        <f>'[3]Реестр заявителей (2019)'!Q40/3</f>
        <v>7.6999999999999999E-2</v>
      </c>
      <c r="R19" s="47">
        <f>(O19+P19+Q19)-H19</f>
        <v>0</v>
      </c>
    </row>
    <row r="20" spans="1:18" s="45" customFormat="1" x14ac:dyDescent="0.2">
      <c r="A20" s="42"/>
      <c r="B20" s="43" t="s">
        <v>285</v>
      </c>
      <c r="C20" s="42" t="s">
        <v>275</v>
      </c>
      <c r="D20" s="48"/>
      <c r="E20" s="42">
        <f>C52</f>
        <v>4.2999999999999997E-2</v>
      </c>
      <c r="F20" s="44">
        <f>'[3]Приложение № 1'!D20</f>
        <v>0.10900000000000001</v>
      </c>
      <c r="G20" s="44">
        <f>'[3]Реестр заявителей (2019)'!Q30</f>
        <v>0.05</v>
      </c>
      <c r="H20" s="44">
        <f t="shared" si="0"/>
        <v>6.7333333333333342E-2</v>
      </c>
      <c r="K20" s="45" t="s">
        <v>285</v>
      </c>
      <c r="M20" s="45">
        <v>0.10900000000000001</v>
      </c>
    </row>
    <row r="21" spans="1:18" hidden="1" outlineLevel="1" x14ac:dyDescent="0.2">
      <c r="A21" s="27"/>
      <c r="B21" s="40" t="s">
        <v>286</v>
      </c>
      <c r="C21" s="27" t="s">
        <v>275</v>
      </c>
      <c r="D21" s="27"/>
      <c r="E21" s="27"/>
      <c r="F21" s="41"/>
      <c r="G21" s="41"/>
      <c r="H21" s="41">
        <f t="shared" si="0"/>
        <v>0</v>
      </c>
      <c r="K21" s="14" t="s">
        <v>287</v>
      </c>
      <c r="L21" s="14">
        <v>96359.649122807008</v>
      </c>
      <c r="M21" s="14">
        <v>0.114</v>
      </c>
    </row>
    <row r="22" spans="1:18" ht="30" hidden="1" outlineLevel="1" x14ac:dyDescent="0.2">
      <c r="A22" s="27"/>
      <c r="B22" s="40"/>
      <c r="C22" s="27"/>
      <c r="D22" s="27"/>
      <c r="E22" s="27"/>
      <c r="F22" s="41"/>
      <c r="G22" s="41"/>
      <c r="H22" s="41">
        <f t="shared" si="0"/>
        <v>0</v>
      </c>
      <c r="K22" s="14" t="s">
        <v>288</v>
      </c>
      <c r="L22" s="14">
        <v>172722.46696035241</v>
      </c>
      <c r="M22" s="14">
        <v>0.45399999999999996</v>
      </c>
    </row>
    <row r="23" spans="1:18" s="45" customFormat="1" ht="30" collapsed="1" x14ac:dyDescent="0.2">
      <c r="A23" s="42"/>
      <c r="B23" s="43" t="s">
        <v>287</v>
      </c>
      <c r="C23" s="42" t="s">
        <v>275</v>
      </c>
      <c r="D23" s="42">
        <v>1.595</v>
      </c>
      <c r="E23" s="42">
        <f>C50</f>
        <v>1.101</v>
      </c>
      <c r="F23" s="44">
        <f>'[3]Приложение № 1'!D21</f>
        <v>0.114</v>
      </c>
      <c r="G23" s="44">
        <f>'[3]Реестр заявителей (2019)'!Q31</f>
        <v>0.23799999999999999</v>
      </c>
      <c r="H23" s="44">
        <f t="shared" si="0"/>
        <v>0.48433333333333334</v>
      </c>
      <c r="K23" s="49" t="str">
        <f>'[3]Прил №2'!B14</f>
        <v>СИП-4 4*25</v>
      </c>
      <c r="L23" s="49"/>
      <c r="M23" s="49">
        <f>'[3]Прил №2'!D14</f>
        <v>2.8000000000000001E-2</v>
      </c>
    </row>
    <row r="24" spans="1:18" hidden="1" outlineLevel="1" x14ac:dyDescent="0.2">
      <c r="A24" s="27"/>
      <c r="B24" s="40" t="s">
        <v>285</v>
      </c>
      <c r="C24" s="27" t="s">
        <v>275</v>
      </c>
      <c r="D24" s="27"/>
      <c r="E24" s="27"/>
      <c r="F24" s="41"/>
      <c r="G24" s="41"/>
      <c r="H24" s="41">
        <f t="shared" si="0"/>
        <v>0</v>
      </c>
    </row>
    <row r="25" spans="1:18" s="45" customFormat="1" ht="30" collapsed="1" x14ac:dyDescent="0.2">
      <c r="A25" s="42"/>
      <c r="B25" s="43" t="s">
        <v>288</v>
      </c>
      <c r="C25" s="42" t="s">
        <v>275</v>
      </c>
      <c r="D25" s="42"/>
      <c r="E25" s="42">
        <f>C49</f>
        <v>0.57800000000000007</v>
      </c>
      <c r="F25" s="44">
        <f>'[3]Приложение № 1'!D22+'[3]П №2'!D14</f>
        <v>0.48199999999999998</v>
      </c>
      <c r="G25" s="44"/>
      <c r="H25" s="44">
        <f t="shared" si="0"/>
        <v>0.35333333333333333</v>
      </c>
      <c r="K25" s="49" t="str">
        <f>'[3]Прил №2'!B19</f>
        <v>СИП-3 1*95</v>
      </c>
      <c r="L25" s="49"/>
      <c r="M25" s="50">
        <f>'[3]Прил №2'!D19</f>
        <v>0.35</v>
      </c>
    </row>
    <row r="26" spans="1:18" s="45" customFormat="1" x14ac:dyDescent="0.2">
      <c r="A26" s="42"/>
      <c r="B26" s="43" t="str">
        <f>'[3]Реестр заявителей (2019)'!P29</f>
        <v>СИП-4 4*95</v>
      </c>
      <c r="C26" s="42" t="s">
        <v>275</v>
      </c>
      <c r="D26" s="42"/>
      <c r="E26" s="42"/>
      <c r="F26" s="44"/>
      <c r="G26" s="44">
        <f>'[3]Реестр заявителей (2019)'!Q29+'[3]Реестр заявителей (2019)'!Q39</f>
        <v>1.52</v>
      </c>
      <c r="H26" s="44">
        <f t="shared" si="0"/>
        <v>0.50666666666666671</v>
      </c>
    </row>
    <row r="27" spans="1:18" s="39" customFormat="1" ht="24.75" customHeight="1" x14ac:dyDescent="0.2">
      <c r="A27" s="36" t="s">
        <v>46</v>
      </c>
      <c r="B27" s="37" t="s">
        <v>289</v>
      </c>
      <c r="C27" s="36" t="s">
        <v>275</v>
      </c>
      <c r="D27" s="36">
        <f>D28+D29</f>
        <v>0</v>
      </c>
      <c r="E27" s="36">
        <f>SUM(E28:E30)</f>
        <v>0</v>
      </c>
      <c r="F27" s="36">
        <f t="shared" ref="F27:G27" si="2">SUM(F28:F30)</f>
        <v>0.35</v>
      </c>
      <c r="G27" s="36">
        <f t="shared" si="2"/>
        <v>7.4999999999999997E-2</v>
      </c>
      <c r="H27" s="38">
        <f t="shared" si="0"/>
        <v>0.14166666666666666</v>
      </c>
    </row>
    <row r="28" spans="1:18" ht="18.75" hidden="1" customHeight="1" outlineLevel="1" x14ac:dyDescent="0.2">
      <c r="A28" s="27"/>
      <c r="B28" s="40" t="s">
        <v>277</v>
      </c>
      <c r="C28" s="27" t="s">
        <v>275</v>
      </c>
      <c r="D28" s="27"/>
      <c r="E28" s="27"/>
      <c r="F28" s="41"/>
      <c r="G28" s="41"/>
      <c r="H28" s="41">
        <f t="shared" si="0"/>
        <v>0</v>
      </c>
    </row>
    <row r="29" spans="1:18" s="45" customFormat="1" ht="18.75" customHeight="1" collapsed="1" x14ac:dyDescent="0.2">
      <c r="A29" s="42"/>
      <c r="B29" s="43" t="s">
        <v>290</v>
      </c>
      <c r="C29" s="42" t="s">
        <v>275</v>
      </c>
      <c r="D29" s="42"/>
      <c r="E29" s="42"/>
      <c r="F29" s="44">
        <v>0.35</v>
      </c>
      <c r="G29" s="44"/>
      <c r="H29" s="44">
        <f t="shared" si="0"/>
        <v>0.11666666666666665</v>
      </c>
    </row>
    <row r="30" spans="1:18" s="45" customFormat="1" ht="18.75" customHeight="1" x14ac:dyDescent="0.2">
      <c r="A30" s="42"/>
      <c r="B30" s="43" t="str">
        <f>'[3]Реестр заявителей (2019)'!P35</f>
        <v>СИП-3 1*35</v>
      </c>
      <c r="C30" s="42"/>
      <c r="D30" s="42"/>
      <c r="E30" s="42"/>
      <c r="F30" s="44"/>
      <c r="G30" s="44">
        <f>'[3]Реестр заявителей (2019)'!Q35+'[3]Реестр заявителей (2019)'!Q42</f>
        <v>7.4999999999999997E-2</v>
      </c>
      <c r="H30" s="44">
        <f t="shared" si="0"/>
        <v>2.4999999999999998E-2</v>
      </c>
    </row>
    <row r="31" spans="1:18" ht="33.75" customHeight="1" x14ac:dyDescent="0.2">
      <c r="A31" s="27" t="s">
        <v>49</v>
      </c>
      <c r="B31" s="40" t="s">
        <v>291</v>
      </c>
      <c r="C31" s="27" t="s">
        <v>275</v>
      </c>
      <c r="D31" s="27"/>
      <c r="E31" s="27"/>
      <c r="F31" s="27"/>
      <c r="G31" s="27"/>
      <c r="H31" s="41">
        <f t="shared" si="0"/>
        <v>0</v>
      </c>
    </row>
    <row r="32" spans="1:18" ht="32.25" customHeight="1" x14ac:dyDescent="0.2">
      <c r="A32" s="27" t="s">
        <v>51</v>
      </c>
      <c r="B32" s="40" t="s">
        <v>292</v>
      </c>
      <c r="C32" s="27" t="s">
        <v>271</v>
      </c>
      <c r="D32" s="27"/>
      <c r="E32" s="27"/>
      <c r="F32" s="27"/>
      <c r="G32" s="27"/>
      <c r="H32" s="41">
        <f t="shared" si="0"/>
        <v>0</v>
      </c>
    </row>
    <row r="33" spans="1:8" s="45" customFormat="1" x14ac:dyDescent="0.2">
      <c r="A33" s="42" t="s">
        <v>54</v>
      </c>
      <c r="B33" s="43" t="s">
        <v>293</v>
      </c>
      <c r="C33" s="42" t="s">
        <v>271</v>
      </c>
      <c r="D33" s="42">
        <v>0</v>
      </c>
      <c r="E33" s="42">
        <v>0</v>
      </c>
      <c r="F33" s="42">
        <v>120</v>
      </c>
      <c r="G33" s="42">
        <v>180</v>
      </c>
      <c r="H33" s="44">
        <f t="shared" si="0"/>
        <v>100</v>
      </c>
    </row>
    <row r="34" spans="1:8" x14ac:dyDescent="0.2">
      <c r="A34" s="27" t="s">
        <v>56</v>
      </c>
      <c r="B34" s="40" t="s">
        <v>294</v>
      </c>
      <c r="C34" s="27" t="s">
        <v>271</v>
      </c>
      <c r="D34" s="27"/>
      <c r="E34" s="27"/>
      <c r="F34" s="27"/>
      <c r="G34" s="27"/>
      <c r="H34" s="41">
        <f t="shared" si="0"/>
        <v>0</v>
      </c>
    </row>
    <row r="35" spans="1:8" x14ac:dyDescent="0.2">
      <c r="A35" s="27" t="s">
        <v>54</v>
      </c>
      <c r="B35" s="40" t="s">
        <v>295</v>
      </c>
      <c r="C35" s="27" t="s">
        <v>271</v>
      </c>
      <c r="D35" s="27"/>
      <c r="E35" s="27"/>
      <c r="F35" s="27"/>
      <c r="G35" s="27"/>
      <c r="H35" s="41">
        <f t="shared" si="0"/>
        <v>0</v>
      </c>
    </row>
    <row r="36" spans="1:8" x14ac:dyDescent="0.2">
      <c r="A36" s="27" t="s">
        <v>54</v>
      </c>
      <c r="B36" s="40" t="s">
        <v>296</v>
      </c>
      <c r="C36" s="27" t="s">
        <v>271</v>
      </c>
      <c r="D36" s="27"/>
      <c r="E36" s="27"/>
      <c r="F36" s="27"/>
      <c r="G36" s="27"/>
      <c r="H36" s="41">
        <f t="shared" si="0"/>
        <v>0</v>
      </c>
    </row>
    <row r="37" spans="1:8" x14ac:dyDescent="0.2">
      <c r="A37" s="27" t="s">
        <v>54</v>
      </c>
      <c r="B37" s="40" t="s">
        <v>297</v>
      </c>
      <c r="C37" s="27" t="s">
        <v>271</v>
      </c>
      <c r="D37" s="27"/>
      <c r="E37" s="27"/>
      <c r="F37" s="27"/>
      <c r="G37" s="27"/>
      <c r="H37" s="41">
        <f t="shared" si="0"/>
        <v>0</v>
      </c>
    </row>
    <row r="38" spans="1:8" x14ac:dyDescent="0.2">
      <c r="A38" s="27" t="s">
        <v>56</v>
      </c>
      <c r="B38" s="40" t="s">
        <v>298</v>
      </c>
      <c r="C38" s="27" t="s">
        <v>271</v>
      </c>
      <c r="D38" s="27"/>
      <c r="E38" s="27"/>
      <c r="F38" s="27"/>
      <c r="G38" s="27"/>
      <c r="H38" s="41">
        <f t="shared" si="0"/>
        <v>0</v>
      </c>
    </row>
    <row r="39" spans="1:8" ht="45" x14ac:dyDescent="0.2">
      <c r="A39" s="27" t="s">
        <v>58</v>
      </c>
      <c r="B39" s="40" t="s">
        <v>299</v>
      </c>
      <c r="C39" s="27" t="s">
        <v>271</v>
      </c>
      <c r="D39" s="27"/>
      <c r="E39" s="27"/>
      <c r="F39" s="27"/>
      <c r="G39" s="27"/>
      <c r="H39" s="27">
        <f t="shared" si="0"/>
        <v>0</v>
      </c>
    </row>
    <row r="40" spans="1:8" s="24" customFormat="1" ht="42.75" x14ac:dyDescent="0.2">
      <c r="A40" s="20" t="s">
        <v>61</v>
      </c>
      <c r="B40" s="21" t="s">
        <v>300</v>
      </c>
      <c r="C40" s="20" t="s">
        <v>301</v>
      </c>
      <c r="D40" s="20">
        <v>0</v>
      </c>
      <c r="E40" s="20">
        <v>0</v>
      </c>
      <c r="F40" s="20">
        <v>0</v>
      </c>
      <c r="G40" s="20">
        <v>0</v>
      </c>
      <c r="H40" s="20">
        <f t="shared" si="0"/>
        <v>0</v>
      </c>
    </row>
    <row r="43" spans="1:8" s="52" customFormat="1" x14ac:dyDescent="0.2">
      <c r="A43" s="51" t="s">
        <v>302</v>
      </c>
      <c r="B43" s="51"/>
      <c r="C43" s="51"/>
      <c r="D43" s="51"/>
      <c r="E43" s="51"/>
      <c r="F43" s="15"/>
      <c r="G43" s="15"/>
      <c r="H43" s="15" t="s">
        <v>303</v>
      </c>
    </row>
    <row r="46" spans="1:8" x14ac:dyDescent="0.2">
      <c r="B46" s="147"/>
      <c r="C46" s="147"/>
    </row>
    <row r="47" spans="1:8" x14ac:dyDescent="0.2">
      <c r="B47" s="147"/>
      <c r="C47" s="147"/>
    </row>
    <row r="48" spans="1:8" x14ac:dyDescent="0.2">
      <c r="B48" s="147"/>
      <c r="C48" s="147"/>
    </row>
    <row r="49" spans="2:3" x14ac:dyDescent="0.2">
      <c r="B49" s="14" t="s">
        <v>304</v>
      </c>
      <c r="C49" s="14">
        <v>0.57800000000000007</v>
      </c>
    </row>
    <row r="50" spans="2:3" x14ac:dyDescent="0.2">
      <c r="B50" s="14" t="s">
        <v>305</v>
      </c>
      <c r="C50" s="14">
        <v>1.101</v>
      </c>
    </row>
    <row r="51" spans="2:3" x14ac:dyDescent="0.2">
      <c r="B51" s="14" t="s">
        <v>306</v>
      </c>
      <c r="C51" s="14">
        <v>0.56799999999999995</v>
      </c>
    </row>
    <row r="52" spans="2:3" x14ac:dyDescent="0.2">
      <c r="B52" s="14" t="s">
        <v>307</v>
      </c>
      <c r="C52" s="14">
        <v>4.2999999999999997E-2</v>
      </c>
    </row>
    <row r="53" spans="2:3" x14ac:dyDescent="0.2">
      <c r="B53" s="14" t="s">
        <v>308</v>
      </c>
      <c r="C53" s="14">
        <v>0.27500000000000002</v>
      </c>
    </row>
  </sheetData>
  <mergeCells count="8">
    <mergeCell ref="B47:C47"/>
    <mergeCell ref="B48:C48"/>
    <mergeCell ref="A3:H3"/>
    <mergeCell ref="A5:A6"/>
    <mergeCell ref="B5:B6"/>
    <mergeCell ref="C5:C6"/>
    <mergeCell ref="D5:H5"/>
    <mergeCell ref="B46:C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9" workbookViewId="0">
      <selection activeCell="C26" sqref="C26"/>
    </sheetView>
  </sheetViews>
  <sheetFormatPr defaultColWidth="9.140625" defaultRowHeight="18" customHeight="1" outlineLevelRow="1" x14ac:dyDescent="0.25"/>
  <cols>
    <col min="1" max="1" width="6.5703125" style="53" customWidth="1"/>
    <col min="2" max="2" width="42.140625" style="53" customWidth="1"/>
    <col min="3" max="4" width="12.42578125" style="53" customWidth="1"/>
    <col min="5" max="7" width="17" style="53" customWidth="1"/>
    <col min="8" max="16384" width="9.140625" style="53"/>
  </cols>
  <sheetData>
    <row r="2" spans="1:10" ht="18" customHeight="1" x14ac:dyDescent="0.25">
      <c r="A2" s="150" t="s">
        <v>309</v>
      </c>
      <c r="B2" s="150"/>
      <c r="C2" s="150"/>
      <c r="D2" s="150"/>
      <c r="E2" s="150"/>
      <c r="F2" s="150"/>
      <c r="G2" s="150"/>
    </row>
    <row r="4" spans="1:10" ht="18" customHeight="1" x14ac:dyDescent="0.25">
      <c r="A4" s="151" t="s">
        <v>261</v>
      </c>
      <c r="B4" s="151" t="s">
        <v>310</v>
      </c>
      <c r="C4" s="151" t="s">
        <v>311</v>
      </c>
      <c r="D4" s="151"/>
      <c r="E4" s="151" t="s">
        <v>312</v>
      </c>
      <c r="F4" s="151"/>
      <c r="G4" s="151"/>
    </row>
    <row r="5" spans="1:10" ht="18" customHeight="1" x14ac:dyDescent="0.25">
      <c r="A5" s="151"/>
      <c r="B5" s="151"/>
      <c r="C5" s="54" t="s">
        <v>313</v>
      </c>
      <c r="D5" s="54" t="s">
        <v>314</v>
      </c>
      <c r="E5" s="54" t="s">
        <v>313</v>
      </c>
      <c r="F5" s="54" t="s">
        <v>315</v>
      </c>
      <c r="G5" s="54" t="s">
        <v>316</v>
      </c>
    </row>
    <row r="6" spans="1:10" ht="51" customHeight="1" x14ac:dyDescent="0.25">
      <c r="A6" s="55">
        <v>1</v>
      </c>
      <c r="B6" s="56" t="s">
        <v>317</v>
      </c>
      <c r="C6" s="57">
        <f>'[4]П1 до 15 кВт суммарно'!E23</f>
        <v>2547.4011900000005</v>
      </c>
      <c r="D6" s="57">
        <f>'[4]П1 от 15 до 150 (0,4 кВт) сумм'!E24</f>
        <v>0</v>
      </c>
      <c r="E6" s="57">
        <f>'[4]П1 до 15 кВт суммарно'!K23</f>
        <v>2551.4851583333334</v>
      </c>
      <c r="F6" s="57">
        <f>'[4]П1 от 15 до 150 (0,4 кВт) сумм'!K24</f>
        <v>1043.2014999999997</v>
      </c>
      <c r="G6" s="58">
        <f>'[4]6 кВ Приложение №3'!K24</f>
        <v>100.3336</v>
      </c>
    </row>
    <row r="7" spans="1:10" ht="51" customHeight="1" x14ac:dyDescent="0.25">
      <c r="A7" s="55"/>
      <c r="B7" s="56" t="s">
        <v>318</v>
      </c>
      <c r="C7" s="57"/>
      <c r="D7" s="57"/>
      <c r="E7" s="57"/>
      <c r="F7" s="57"/>
      <c r="G7" s="58"/>
    </row>
    <row r="8" spans="1:10" ht="51" customHeight="1" x14ac:dyDescent="0.25">
      <c r="A8" s="55" t="s">
        <v>27</v>
      </c>
      <c r="B8" s="56" t="s">
        <v>319</v>
      </c>
      <c r="C8" s="58">
        <f>C6-C9</f>
        <v>551.91575000000012</v>
      </c>
      <c r="D8" s="58">
        <v>0</v>
      </c>
      <c r="E8" s="58">
        <f>E6-E9</f>
        <v>824.38863333333325</v>
      </c>
      <c r="F8" s="57">
        <v>0</v>
      </c>
      <c r="G8" s="57">
        <v>0</v>
      </c>
    </row>
    <row r="9" spans="1:10" ht="51" customHeight="1" x14ac:dyDescent="0.25">
      <c r="A9" s="55" t="s">
        <v>30</v>
      </c>
      <c r="B9" s="56" t="s">
        <v>320</v>
      </c>
      <c r="C9" s="57">
        <f>'[4]Инф о тех прис-и'!I44</f>
        <v>1995.4854400000004</v>
      </c>
      <c r="D9" s="57">
        <v>0</v>
      </c>
      <c r="E9" s="57">
        <f>'[4]П1 до 15 кВт суммарно'!K14</f>
        <v>1727.0965250000002</v>
      </c>
      <c r="F9" s="57">
        <f>F6</f>
        <v>1043.2014999999997</v>
      </c>
      <c r="G9" s="57">
        <f>G6</f>
        <v>100.3336</v>
      </c>
    </row>
    <row r="10" spans="1:10" ht="51" customHeight="1" x14ac:dyDescent="0.25">
      <c r="A10" s="55"/>
      <c r="B10" s="56"/>
      <c r="C10" s="57"/>
      <c r="D10" s="57"/>
      <c r="E10" s="57"/>
      <c r="F10" s="57"/>
      <c r="G10" s="57"/>
    </row>
    <row r="11" spans="1:10" ht="51" customHeight="1" x14ac:dyDescent="0.25">
      <c r="A11" s="55" t="s">
        <v>36</v>
      </c>
      <c r="B11" s="59" t="s">
        <v>321</v>
      </c>
      <c r="C11" s="60">
        <f>C9</f>
        <v>1995.4854400000004</v>
      </c>
      <c r="D11" s="60">
        <f>D9</f>
        <v>0</v>
      </c>
      <c r="E11" s="60">
        <f>E9</f>
        <v>1727.0965250000002</v>
      </c>
      <c r="F11" s="60">
        <f>F6</f>
        <v>1043.2014999999997</v>
      </c>
      <c r="G11" s="61">
        <f>G6</f>
        <v>100.3336</v>
      </c>
    </row>
    <row r="12" spans="1:10" s="64" customFormat="1" ht="18" customHeight="1" x14ac:dyDescent="0.25">
      <c r="A12" s="62"/>
      <c r="B12" s="62"/>
      <c r="C12" s="62"/>
      <c r="D12" s="63">
        <f>C11+D11</f>
        <v>1995.4854400000004</v>
      </c>
      <c r="E12" s="62"/>
      <c r="F12" s="62"/>
      <c r="G12" s="63">
        <f>E11+F11+G11</f>
        <v>2870.631625</v>
      </c>
    </row>
    <row r="13" spans="1:10" s="68" customFormat="1" ht="18" customHeight="1" x14ac:dyDescent="0.25">
      <c r="A13" s="65"/>
      <c r="B13" s="66" t="s">
        <v>322</v>
      </c>
      <c r="C13" s="65"/>
      <c r="D13" s="65"/>
      <c r="E13" s="65"/>
      <c r="F13" s="65"/>
      <c r="G13" s="67">
        <f>D12+G12</f>
        <v>4866.1170650000004</v>
      </c>
      <c r="J13" s="69"/>
    </row>
    <row r="15" spans="1:10" ht="18" customHeight="1" outlineLevel="1" x14ac:dyDescent="0.25">
      <c r="A15" s="68"/>
      <c r="B15" s="68" t="s">
        <v>323</v>
      </c>
      <c r="C15" s="68"/>
      <c r="D15" s="68"/>
      <c r="E15" s="68"/>
      <c r="F15" s="68"/>
      <c r="G15" s="68"/>
    </row>
    <row r="16" spans="1:10" ht="18" customHeight="1" outlineLevel="1" x14ac:dyDescent="0.25">
      <c r="A16" s="68" t="s">
        <v>36</v>
      </c>
      <c r="B16" s="68" t="s">
        <v>321</v>
      </c>
      <c r="C16" s="68">
        <v>2333.2855717999996</v>
      </c>
      <c r="D16" s="68">
        <v>993.75430142500011</v>
      </c>
      <c r="E16" s="68">
        <v>2071.7001999999998</v>
      </c>
      <c r="F16" s="68">
        <v>1550.4940000000001</v>
      </c>
      <c r="G16" s="68">
        <v>100.3336</v>
      </c>
    </row>
    <row r="17" spans="1:8" ht="18" customHeight="1" outlineLevel="1" x14ac:dyDescent="0.25">
      <c r="A17" s="68"/>
      <c r="B17" s="68"/>
      <c r="C17" s="68"/>
      <c r="D17" s="68">
        <v>3327.0398732249996</v>
      </c>
      <c r="E17" s="68"/>
      <c r="F17" s="68"/>
      <c r="G17" s="68">
        <v>3722.5277999999998</v>
      </c>
    </row>
    <row r="18" spans="1:8" ht="18" customHeight="1" outlineLevel="1" x14ac:dyDescent="0.25">
      <c r="A18" s="68"/>
      <c r="B18" s="68" t="s">
        <v>322</v>
      </c>
      <c r="C18" s="68"/>
      <c r="D18" s="68"/>
      <c r="E18" s="68"/>
      <c r="F18" s="68"/>
      <c r="G18" s="68">
        <v>7049.5676732249995</v>
      </c>
      <c r="H18" s="70">
        <f>G18-G13</f>
        <v>2183.4506082249991</v>
      </c>
    </row>
    <row r="19" spans="1:8" ht="18" customHeight="1" outlineLevel="1" x14ac:dyDescent="0.25">
      <c r="D19" s="71">
        <f>D17-D12</f>
        <v>1331.5544332249992</v>
      </c>
      <c r="E19" s="72"/>
      <c r="F19" s="72"/>
      <c r="G19" s="71">
        <f>G17-G12</f>
        <v>851.89617499999986</v>
      </c>
    </row>
    <row r="20" spans="1:8" ht="18" customHeight="1" outlineLevel="1" x14ac:dyDescent="0.25">
      <c r="D20" s="72"/>
      <c r="E20" s="72"/>
      <c r="F20" s="72"/>
      <c r="G20" s="71">
        <f>G13-G18</f>
        <v>-2183.4506082249991</v>
      </c>
    </row>
    <row r="21" spans="1:8" ht="18" customHeight="1" x14ac:dyDescent="0.25">
      <c r="E21" s="70">
        <f>E6+F6+G6</f>
        <v>3695.020258333333</v>
      </c>
    </row>
    <row r="24" spans="1:8" ht="18" customHeight="1" x14ac:dyDescent="0.25">
      <c r="C24" s="70">
        <f>C9+'выпад 2018'!D7+'выпад 2019'!D7</f>
        <v>4087.4114800000002</v>
      </c>
    </row>
    <row r="25" spans="1:8" ht="18" customHeight="1" x14ac:dyDescent="0.25">
      <c r="C25" s="70">
        <f>D9+'выпад 2018'!D8+'выпад 2019'!D8</f>
        <v>2298.32602</v>
      </c>
    </row>
  </sheetData>
  <mergeCells count="5">
    <mergeCell ref="A2:G2"/>
    <mergeCell ref="A4:A5"/>
    <mergeCell ref="B4:B5"/>
    <mergeCell ref="C4:D4"/>
    <mergeCell ref="E4:G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G19" sqref="G19"/>
    </sheetView>
  </sheetViews>
  <sheetFormatPr defaultColWidth="21.28515625" defaultRowHeight="15.75" x14ac:dyDescent="0.25"/>
  <cols>
    <col min="1" max="1" width="8.7109375" style="73" customWidth="1"/>
    <col min="2" max="2" width="26.7109375" style="73" customWidth="1"/>
    <col min="3" max="4" width="21.28515625" style="73"/>
    <col min="5" max="5" width="11.7109375" style="73" customWidth="1"/>
    <col min="6" max="6" width="21.28515625" style="73"/>
    <col min="7" max="7" width="18.7109375" style="73" customWidth="1"/>
    <col min="8" max="8" width="11.7109375" style="73" customWidth="1"/>
    <col min="9" max="16384" width="21.28515625" style="73"/>
  </cols>
  <sheetData>
    <row r="1" spans="1:8" x14ac:dyDescent="0.25">
      <c r="G1" s="152" t="s">
        <v>324</v>
      </c>
      <c r="H1" s="152"/>
    </row>
    <row r="2" spans="1:8" x14ac:dyDescent="0.25">
      <c r="A2" s="153" t="s">
        <v>325</v>
      </c>
      <c r="B2" s="153"/>
      <c r="C2" s="153"/>
      <c r="D2" s="153"/>
      <c r="E2" s="153"/>
      <c r="F2" s="153"/>
      <c r="G2" s="153"/>
      <c r="H2" s="153"/>
    </row>
    <row r="4" spans="1:8" s="74" customFormat="1" x14ac:dyDescent="0.25">
      <c r="A4" s="154" t="s">
        <v>326</v>
      </c>
      <c r="B4" s="154" t="s">
        <v>327</v>
      </c>
      <c r="C4" s="154" t="s">
        <v>328</v>
      </c>
      <c r="D4" s="154"/>
      <c r="E4" s="154"/>
      <c r="F4" s="155" t="s">
        <v>329</v>
      </c>
      <c r="G4" s="156"/>
      <c r="H4" s="157"/>
    </row>
    <row r="5" spans="1:8" s="74" customFormat="1" ht="126" x14ac:dyDescent="0.25">
      <c r="A5" s="154"/>
      <c r="B5" s="154"/>
      <c r="C5" s="75" t="s">
        <v>330</v>
      </c>
      <c r="D5" s="75" t="s">
        <v>331</v>
      </c>
      <c r="E5" s="75" t="s">
        <v>322</v>
      </c>
      <c r="F5" s="75" t="s">
        <v>330</v>
      </c>
      <c r="G5" s="75" t="s">
        <v>331</v>
      </c>
      <c r="H5" s="75" t="s">
        <v>322</v>
      </c>
    </row>
    <row r="6" spans="1:8" s="74" customFormat="1" x14ac:dyDescent="0.25">
      <c r="A6" s="75">
        <v>1</v>
      </c>
      <c r="B6" s="75">
        <v>1</v>
      </c>
      <c r="C6" s="75">
        <v>2</v>
      </c>
      <c r="D6" s="75">
        <v>3</v>
      </c>
      <c r="E6" s="75">
        <v>4</v>
      </c>
      <c r="F6" s="75">
        <v>5</v>
      </c>
      <c r="G6" s="75">
        <v>6</v>
      </c>
      <c r="H6" s="75">
        <v>7</v>
      </c>
    </row>
    <row r="7" spans="1:8" ht="31.5" x14ac:dyDescent="0.25">
      <c r="A7" s="76">
        <v>2</v>
      </c>
      <c r="B7" s="77" t="s">
        <v>332</v>
      </c>
      <c r="C7" s="78">
        <f>'[5]Прил № 1'!E8-'[5]Прил № 1'!E53</f>
        <v>956.47288135593226</v>
      </c>
      <c r="D7" s="78">
        <f>'[5]Прил № 1'!E11</f>
        <v>521.91300000000001</v>
      </c>
      <c r="E7" s="78">
        <f>SUM(C7:D7)</f>
        <v>1478.3858813559323</v>
      </c>
      <c r="F7" s="78">
        <f>'[5]Прил № 1'!K8-'[5]Прил № 1'!K53</f>
        <v>966.5055555555557</v>
      </c>
      <c r="G7" s="78">
        <f>'[5]Прил № 1'!K11</f>
        <v>1642.2440866666666</v>
      </c>
      <c r="H7" s="78">
        <f>F7+G7</f>
        <v>2608.7496422222221</v>
      </c>
    </row>
    <row r="8" spans="1:8" ht="47.25" x14ac:dyDescent="0.25">
      <c r="A8" s="76">
        <v>3</v>
      </c>
      <c r="B8" s="77" t="s">
        <v>269</v>
      </c>
      <c r="C8" s="78"/>
      <c r="D8" s="78">
        <f>'[5]П №2'!E8</f>
        <v>796.08202000000006</v>
      </c>
      <c r="E8" s="78">
        <f>SUM(C8:D8)</f>
        <v>796.08202000000006</v>
      </c>
      <c r="F8" s="78"/>
      <c r="G8" s="78">
        <f>'[5]П №2'!K8</f>
        <v>314.03816666666665</v>
      </c>
      <c r="H8" s="78">
        <f>F8+G8</f>
        <v>314.03816666666665</v>
      </c>
    </row>
    <row r="9" spans="1:8" s="74" customFormat="1" x14ac:dyDescent="0.25">
      <c r="A9" s="79"/>
      <c r="B9" s="80" t="s">
        <v>322</v>
      </c>
      <c r="C9" s="81">
        <f t="shared" ref="C9:D9" si="0">C7+C8</f>
        <v>956.47288135593226</v>
      </c>
      <c r="D9" s="81">
        <f t="shared" si="0"/>
        <v>1317.9950200000001</v>
      </c>
      <c r="E9" s="81">
        <f>E7+E8</f>
        <v>2274.4679013559326</v>
      </c>
      <c r="F9" s="81">
        <f t="shared" ref="F9:G9" si="1">F7+F8</f>
        <v>966.5055555555557</v>
      </c>
      <c r="G9" s="81">
        <f t="shared" si="1"/>
        <v>1956.2822533333333</v>
      </c>
      <c r="H9" s="81">
        <f>H7+H8</f>
        <v>2922.7878088888888</v>
      </c>
    </row>
    <row r="13" spans="1:8" x14ac:dyDescent="0.25">
      <c r="A13" s="73" t="s">
        <v>333</v>
      </c>
      <c r="G13" s="152" t="s">
        <v>303</v>
      </c>
      <c r="H13" s="152"/>
    </row>
    <row r="19" spans="5:8" x14ac:dyDescent="0.25">
      <c r="E19" s="82">
        <f>E7-'[5]Прил № 1'!E56</f>
        <v>0</v>
      </c>
      <c r="H19" s="83">
        <f>H9-'[5]Прил № 1'!K56-'[5]Прил №2'!K63</f>
        <v>0</v>
      </c>
    </row>
    <row r="20" spans="5:8" x14ac:dyDescent="0.25">
      <c r="E20" s="83">
        <f>E8-'[5]Прил №2'!E63</f>
        <v>0</v>
      </c>
    </row>
    <row r="21" spans="5:8" x14ac:dyDescent="0.25">
      <c r="E21" s="83"/>
    </row>
  </sheetData>
  <mergeCells count="7">
    <mergeCell ref="G13:H13"/>
    <mergeCell ref="G1:H1"/>
    <mergeCell ref="A2:H2"/>
    <mergeCell ref="A4:A5"/>
    <mergeCell ref="B4:B5"/>
    <mergeCell ref="C4:E4"/>
    <mergeCell ref="F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7" workbookViewId="0">
      <selection activeCell="G17" sqref="G17"/>
    </sheetView>
  </sheetViews>
  <sheetFormatPr defaultColWidth="21.28515625" defaultRowHeight="15.75" x14ac:dyDescent="0.25"/>
  <cols>
    <col min="1" max="1" width="8.7109375" style="73" customWidth="1"/>
    <col min="2" max="2" width="26.7109375" style="73" customWidth="1"/>
    <col min="3" max="4" width="21.28515625" style="73"/>
    <col min="5" max="5" width="11.7109375" style="73" customWidth="1"/>
    <col min="6" max="6" width="21.28515625" style="73"/>
    <col min="7" max="7" width="18.7109375" style="73" customWidth="1"/>
    <col min="8" max="8" width="11.7109375" style="73" customWidth="1"/>
    <col min="9" max="16384" width="21.28515625" style="73"/>
  </cols>
  <sheetData>
    <row r="1" spans="1:11" x14ac:dyDescent="0.25">
      <c r="G1" s="152" t="s">
        <v>334</v>
      </c>
      <c r="H1" s="152"/>
    </row>
    <row r="2" spans="1:11" x14ac:dyDescent="0.25">
      <c r="A2" s="158" t="s">
        <v>325</v>
      </c>
      <c r="B2" s="158"/>
      <c r="C2" s="158"/>
      <c r="D2" s="158"/>
      <c r="E2" s="158"/>
      <c r="F2" s="158"/>
      <c r="G2" s="158"/>
      <c r="H2" s="158"/>
    </row>
    <row r="4" spans="1:11" s="74" customFormat="1" x14ac:dyDescent="0.25">
      <c r="A4" s="154" t="s">
        <v>326</v>
      </c>
      <c r="B4" s="154" t="s">
        <v>327</v>
      </c>
      <c r="C4" s="154" t="s">
        <v>335</v>
      </c>
      <c r="D4" s="154"/>
      <c r="E4" s="154"/>
      <c r="F4" s="155" t="s">
        <v>336</v>
      </c>
      <c r="G4" s="156"/>
      <c r="H4" s="157"/>
    </row>
    <row r="5" spans="1:11" s="74" customFormat="1" ht="126" x14ac:dyDescent="0.25">
      <c r="A5" s="154"/>
      <c r="B5" s="154"/>
      <c r="C5" s="75" t="s">
        <v>330</v>
      </c>
      <c r="D5" s="75" t="s">
        <v>331</v>
      </c>
      <c r="E5" s="75" t="s">
        <v>322</v>
      </c>
      <c r="F5" s="75" t="s">
        <v>330</v>
      </c>
      <c r="G5" s="75" t="s">
        <v>331</v>
      </c>
      <c r="H5" s="75" t="s">
        <v>322</v>
      </c>
    </row>
    <row r="6" spans="1:11" s="74" customFormat="1" x14ac:dyDescent="0.25">
      <c r="A6" s="75">
        <v>1</v>
      </c>
      <c r="B6" s="75">
        <v>1</v>
      </c>
      <c r="C6" s="75">
        <v>2</v>
      </c>
      <c r="D6" s="75">
        <v>3</v>
      </c>
      <c r="E6" s="75">
        <v>4</v>
      </c>
      <c r="F6" s="75">
        <v>5</v>
      </c>
      <c r="G6" s="75">
        <v>6</v>
      </c>
      <c r="H6" s="75">
        <v>7</v>
      </c>
    </row>
    <row r="7" spans="1:11" ht="31.5" x14ac:dyDescent="0.25">
      <c r="A7" s="76">
        <v>1</v>
      </c>
      <c r="B7" s="77" t="s">
        <v>332</v>
      </c>
      <c r="C7" s="78">
        <f>'[3]П №1 (2019)'!E8-'[3]П №1 (2019)'!E58</f>
        <v>136.71666666666667</v>
      </c>
      <c r="D7" s="78">
        <f>'[3]П №1 (2019)'!E11</f>
        <v>1570.0130399999998</v>
      </c>
      <c r="E7" s="78">
        <f>SUM(C7:D7)</f>
        <v>1706.7297066666665</v>
      </c>
      <c r="F7" s="78">
        <f>'[3]П №1 (2019)'!K8-'[3]П №1 (2019)'!K58</f>
        <v>661.08333333333337</v>
      </c>
      <c r="G7" s="78">
        <f>'[3]П №1 (2019)'!K11</f>
        <v>1530.0926000000002</v>
      </c>
      <c r="H7" s="78">
        <f>F7+G7</f>
        <v>2191.1759333333334</v>
      </c>
      <c r="J7" s="83">
        <f>E7-'[3]П №1 (2019)'!E61</f>
        <v>0</v>
      </c>
      <c r="K7" s="83">
        <f>H7-'[3]П №1 (2019)'!K61</f>
        <v>0</v>
      </c>
    </row>
    <row r="8" spans="1:11" ht="47.25" x14ac:dyDescent="0.25">
      <c r="A8" s="76">
        <v>2</v>
      </c>
      <c r="B8" s="77" t="s">
        <v>269</v>
      </c>
      <c r="C8" s="78"/>
      <c r="D8" s="78">
        <f>'[3]П № 2 (2019)'!E8</f>
        <v>1502.2439999999999</v>
      </c>
      <c r="E8" s="78">
        <f>SUM(C8:D8)</f>
        <v>1502.2439999999999</v>
      </c>
      <c r="F8" s="78"/>
      <c r="G8" s="78">
        <f>'[3]П № 2 (2019)'!K8</f>
        <v>872.39484999999991</v>
      </c>
      <c r="H8" s="78">
        <f>F8+G8</f>
        <v>872.39484999999991</v>
      </c>
      <c r="J8" s="83">
        <f>E8-'[3]П № 2 (2019)'!E8</f>
        <v>0</v>
      </c>
      <c r="K8" s="83">
        <f>H8-'[3]П № 2 (2019)'!K41</f>
        <v>0</v>
      </c>
    </row>
    <row r="9" spans="1:11" s="74" customFormat="1" x14ac:dyDescent="0.25">
      <c r="A9" s="79"/>
      <c r="B9" s="80" t="s">
        <v>322</v>
      </c>
      <c r="C9" s="81">
        <f>C7+C8</f>
        <v>136.71666666666667</v>
      </c>
      <c r="D9" s="81">
        <f t="shared" ref="D9" si="0">D7+D8</f>
        <v>3072.2570399999995</v>
      </c>
      <c r="E9" s="81">
        <f>E7+E8</f>
        <v>3208.9737066666667</v>
      </c>
      <c r="F9" s="81">
        <f>F7+F8</f>
        <v>661.08333333333337</v>
      </c>
      <c r="G9" s="81">
        <f>G7+G8</f>
        <v>2402.4874500000001</v>
      </c>
      <c r="H9" s="81">
        <f>H7+H8</f>
        <v>3063.5707833333336</v>
      </c>
    </row>
    <row r="13" spans="1:11" x14ac:dyDescent="0.25">
      <c r="A13" s="73" t="s">
        <v>333</v>
      </c>
      <c r="G13" s="152" t="s">
        <v>303</v>
      </c>
      <c r="H13" s="152"/>
    </row>
    <row r="16" spans="1:11" x14ac:dyDescent="0.25">
      <c r="D16" s="73" t="s">
        <v>337</v>
      </c>
      <c r="E16" s="73">
        <v>1132.3399999999999</v>
      </c>
    </row>
    <row r="19" spans="5:8" x14ac:dyDescent="0.25">
      <c r="E19" s="82">
        <f>E7-'[3]Прил № 1'!E56</f>
        <v>228.34382531073447</v>
      </c>
      <c r="H19" s="83">
        <f>H9-'[3]Прил № 1'!K56-'[3]Прил №2'!K63</f>
        <v>363.29694333333362</v>
      </c>
    </row>
    <row r="20" spans="5:8" x14ac:dyDescent="0.25">
      <c r="E20" s="83">
        <f>E8-'[3]Прил №2'!E63</f>
        <v>706.16197999999986</v>
      </c>
    </row>
    <row r="21" spans="5:8" x14ac:dyDescent="0.25">
      <c r="E21" s="83"/>
    </row>
  </sheetData>
  <mergeCells count="7">
    <mergeCell ref="G13:H13"/>
    <mergeCell ref="G1:H1"/>
    <mergeCell ref="A2:H2"/>
    <mergeCell ref="A4:A5"/>
    <mergeCell ref="B4:B5"/>
    <mergeCell ref="C4:E4"/>
    <mergeCell ref="F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стр.1_9</vt:lpstr>
      <vt:lpstr>стр.10_12</vt:lpstr>
      <vt:lpstr>Прил № 2</vt:lpstr>
      <vt:lpstr>Прил № 4</vt:lpstr>
      <vt:lpstr>Прил № 5</vt:lpstr>
      <vt:lpstr>факт 3-х лет по выпадающ</vt:lpstr>
      <vt:lpstr>выпад 2017</vt:lpstr>
      <vt:lpstr>выпад 2018</vt:lpstr>
      <vt:lpstr>выпад 2019</vt:lpstr>
      <vt:lpstr>стр.1_9!Заголовки_для_печати</vt:lpstr>
      <vt:lpstr>стр.10_12!Заголовки_для_печати</vt:lpstr>
      <vt:lpstr>'Прил № 4'!Область_печати</vt:lpstr>
      <vt:lpstr>'Прил № 5'!Область_печати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ashau</cp:lastModifiedBy>
  <cp:lastPrinted>2021-04-20T04:08:20Z</cp:lastPrinted>
  <dcterms:created xsi:type="dcterms:W3CDTF">2011-01-11T10:25:48Z</dcterms:created>
  <dcterms:modified xsi:type="dcterms:W3CDTF">2021-04-29T03:13:19Z</dcterms:modified>
</cp:coreProperties>
</file>